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21600" windowHeight="961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02-06 OCT -2017" sheetId="14" r:id="rId5"/>
  </sheets>
  <calcPr calcId="145621"/>
</workbook>
</file>

<file path=xl/calcChain.xml><?xml version="1.0" encoding="utf-8"?>
<calcChain xmlns="http://schemas.openxmlformats.org/spreadsheetml/2006/main">
  <c r="AK518" i="1" l="1"/>
  <c r="AL521" i="1" l="1"/>
  <c r="AL522" i="1"/>
  <c r="AL523" i="1"/>
  <c r="AL674" i="1" l="1"/>
  <c r="K551" i="2" l="1"/>
  <c r="V551" i="2" s="1"/>
  <c r="E551" i="2"/>
  <c r="V550" i="2"/>
  <c r="E550" i="2"/>
  <c r="W550" i="2" s="1"/>
  <c r="V549" i="2"/>
  <c r="E549" i="2"/>
  <c r="W549" i="2" s="1"/>
  <c r="G548" i="2"/>
  <c r="V548" i="2" s="1"/>
  <c r="E548" i="2"/>
  <c r="V547" i="2"/>
  <c r="E547" i="2"/>
  <c r="W547" i="2" s="1"/>
  <c r="V546" i="2"/>
  <c r="E546" i="2"/>
  <c r="W546" i="2" s="1"/>
  <c r="V545" i="2"/>
  <c r="E545" i="2"/>
  <c r="W545" i="2" s="1"/>
  <c r="Q544" i="2"/>
  <c r="V544" i="2" s="1"/>
  <c r="E544" i="2"/>
  <c r="V543" i="2"/>
  <c r="E543" i="2"/>
  <c r="W543" i="2" s="1"/>
  <c r="L542" i="2"/>
  <c r="K542" i="2"/>
  <c r="H542" i="2"/>
  <c r="G542" i="2"/>
  <c r="F542" i="2"/>
  <c r="E542" i="2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E535" i="2"/>
  <c r="W535" i="2" s="1"/>
  <c r="I534" i="2"/>
  <c r="G534" i="2"/>
  <c r="V534" i="2" s="1"/>
  <c r="E534" i="2"/>
  <c r="E533" i="2"/>
  <c r="V532" i="2"/>
  <c r="E532" i="2"/>
  <c r="V531" i="2"/>
  <c r="E531" i="2"/>
  <c r="V530" i="2"/>
  <c r="E530" i="2"/>
  <c r="V529" i="2"/>
  <c r="E529" i="2"/>
  <c r="V528" i="2"/>
  <c r="E528" i="2"/>
  <c r="V527" i="2"/>
  <c r="E527" i="2"/>
  <c r="E526" i="2"/>
  <c r="W526" i="2" s="1"/>
  <c r="V525" i="2"/>
  <c r="E525" i="2"/>
  <c r="W525" i="2" s="1"/>
  <c r="V524" i="2"/>
  <c r="E524" i="2"/>
  <c r="W524" i="2" s="1"/>
  <c r="F523" i="2"/>
  <c r="V523" i="2" s="1"/>
  <c r="E523" i="2"/>
  <c r="F522" i="2"/>
  <c r="V522" i="2" s="1"/>
  <c r="E522" i="2"/>
  <c r="V521" i="2"/>
  <c r="E521" i="2"/>
  <c r="V520" i="2"/>
  <c r="E520" i="2"/>
  <c r="V519" i="2"/>
  <c r="E519" i="2"/>
  <c r="V518" i="2"/>
  <c r="E518" i="2"/>
  <c r="W518" i="2" s="1"/>
  <c r="E517" i="2"/>
  <c r="W517" i="2" s="1"/>
  <c r="S516" i="2"/>
  <c r="M516" i="2"/>
  <c r="I516" i="2"/>
  <c r="H516" i="2"/>
  <c r="G516" i="2"/>
  <c r="E516" i="2"/>
  <c r="W516" i="2" s="1"/>
  <c r="V515" i="2"/>
  <c r="E515" i="2"/>
  <c r="W515" i="2" s="1"/>
  <c r="E514" i="2"/>
  <c r="W514" i="2" s="1"/>
  <c r="E513" i="2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E495" i="2"/>
  <c r="W495" i="2" s="1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E484" i="2"/>
  <c r="V483" i="2"/>
  <c r="E483" i="2"/>
  <c r="L482" i="2"/>
  <c r="I482" i="2"/>
  <c r="E482" i="2"/>
  <c r="E481" i="2"/>
  <c r="W481" i="2" s="1"/>
  <c r="V480" i="2"/>
  <c r="E480" i="2"/>
  <c r="P479" i="2"/>
  <c r="M479" i="2"/>
  <c r="J479" i="2"/>
  <c r="F479" i="2"/>
  <c r="E479" i="2"/>
  <c r="V478" i="2"/>
  <c r="E478" i="2"/>
  <c r="W478" i="2" s="1"/>
  <c r="U477" i="2"/>
  <c r="N477" i="2"/>
  <c r="E477" i="2"/>
  <c r="W477" i="2" s="1"/>
  <c r="E476" i="2"/>
  <c r="W476" i="2" s="1"/>
  <c r="G475" i="2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E467" i="2"/>
  <c r="W467" i="2" s="1"/>
  <c r="D466" i="2"/>
  <c r="E466" i="2" s="1"/>
  <c r="W466" i="2" s="1"/>
  <c r="V465" i="2"/>
  <c r="E465" i="2"/>
  <c r="L464" i="2"/>
  <c r="K464" i="2"/>
  <c r="G464" i="2"/>
  <c r="E464" i="2"/>
  <c r="V463" i="2"/>
  <c r="E463" i="2"/>
  <c r="V462" i="2"/>
  <c r="E462" i="2"/>
  <c r="V461" i="2"/>
  <c r="E461" i="2"/>
  <c r="V460" i="2"/>
  <c r="E460" i="2"/>
  <c r="V459" i="2"/>
  <c r="E459" i="2"/>
  <c r="L458" i="2"/>
  <c r="E458" i="2"/>
  <c r="W458" i="2" s="1"/>
  <c r="L457" i="2"/>
  <c r="K457" i="2"/>
  <c r="E457" i="2"/>
  <c r="E456" i="2"/>
  <c r="W456" i="2" s="1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V442" i="2"/>
  <c r="E442" i="2"/>
  <c r="E441" i="2"/>
  <c r="V440" i="2"/>
  <c r="E440" i="2"/>
  <c r="V439" i="2"/>
  <c r="E439" i="2"/>
  <c r="V438" i="2"/>
  <c r="E438" i="2"/>
  <c r="V437" i="2"/>
  <c r="E437" i="2"/>
  <c r="E436" i="2"/>
  <c r="V435" i="2"/>
  <c r="E435" i="2"/>
  <c r="V434" i="2"/>
  <c r="E434" i="2"/>
  <c r="V433" i="2"/>
  <c r="E433" i="2"/>
  <c r="V432" i="2"/>
  <c r="E432" i="2"/>
  <c r="W432" i="2" s="1"/>
  <c r="K431" i="2"/>
  <c r="E431" i="2"/>
  <c r="W431" i="2" s="1"/>
  <c r="K430" i="2"/>
  <c r="V430" i="2" s="1"/>
  <c r="E430" i="2"/>
  <c r="V429" i="2"/>
  <c r="E429" i="2"/>
  <c r="W429" i="2" s="1"/>
  <c r="V428" i="2"/>
  <c r="E428" i="2"/>
  <c r="W428" i="2" s="1"/>
  <c r="V427" i="2"/>
  <c r="E427" i="2"/>
  <c r="W427" i="2" s="1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E419" i="2"/>
  <c r="W419" i="2" s="1"/>
  <c r="K418" i="2"/>
  <c r="G418" i="2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K398" i="2"/>
  <c r="V398" i="2" s="1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V389" i="2"/>
  <c r="E389" i="2"/>
  <c r="E388" i="2"/>
  <c r="W388" i="2" s="1"/>
  <c r="V387" i="2"/>
  <c r="E387" i="2"/>
  <c r="W387" i="2" s="1"/>
  <c r="V386" i="2"/>
  <c r="E386" i="2"/>
  <c r="W386" i="2" s="1"/>
  <c r="V385" i="2"/>
  <c r="E385" i="2"/>
  <c r="W385" i="2" s="1"/>
  <c r="E384" i="2"/>
  <c r="W384" i="2" s="1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E358" i="2"/>
  <c r="W358" i="2" s="1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G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V328" i="2"/>
  <c r="E328" i="2"/>
  <c r="R327" i="2"/>
  <c r="V327" i="2" s="1"/>
  <c r="E327" i="2"/>
  <c r="V326" i="2"/>
  <c r="E326" i="2"/>
  <c r="V325" i="2"/>
  <c r="E325" i="2"/>
  <c r="V324" i="2"/>
  <c r="E324" i="2"/>
  <c r="V323" i="2"/>
  <c r="E323" i="2"/>
  <c r="V322" i="2"/>
  <c r="E322" i="2"/>
  <c r="R321" i="2"/>
  <c r="V321" i="2" s="1"/>
  <c r="E321" i="2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E301" i="2"/>
  <c r="W301" i="2" s="1"/>
  <c r="E300" i="2"/>
  <c r="W300" i="2" s="1"/>
  <c r="I299" i="2"/>
  <c r="V299" i="2" s="1"/>
  <c r="E299" i="2"/>
  <c r="W299" i="2" s="1"/>
  <c r="V298" i="2"/>
  <c r="E298" i="2"/>
  <c r="W298" i="2" s="1"/>
  <c r="E297" i="2"/>
  <c r="W297" i="2" s="1"/>
  <c r="V296" i="2"/>
  <c r="E296" i="2"/>
  <c r="V295" i="2"/>
  <c r="E295" i="2"/>
  <c r="V294" i="2"/>
  <c r="E294" i="2"/>
  <c r="V293" i="2"/>
  <c r="E293" i="2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V275" i="2"/>
  <c r="E275" i="2"/>
  <c r="F274" i="2"/>
  <c r="V274" i="2" s="1"/>
  <c r="E274" i="2"/>
  <c r="V273" i="2"/>
  <c r="E273" i="2"/>
  <c r="V272" i="2"/>
  <c r="E272" i="2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V235" i="2"/>
  <c r="E235" i="2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E228" i="2"/>
  <c r="W228" i="2" s="1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V219" i="2"/>
  <c r="E219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V211" i="2"/>
  <c r="E211" i="2"/>
  <c r="U210" i="2"/>
  <c r="K210" i="2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E189" i="2"/>
  <c r="V188" i="2"/>
  <c r="E188" i="2"/>
  <c r="W188" i="2" s="1"/>
  <c r="E187" i="2"/>
  <c r="W187" i="2" s="1"/>
  <c r="E186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V158" i="2"/>
  <c r="E158" i="2"/>
  <c r="V157" i="2"/>
  <c r="E157" i="2"/>
  <c r="V156" i="2"/>
  <c r="E156" i="2"/>
  <c r="I155" i="2"/>
  <c r="F155" i="2"/>
  <c r="E155" i="2"/>
  <c r="V154" i="2"/>
  <c r="E154" i="2"/>
  <c r="W154" i="2" s="1"/>
  <c r="Q153" i="2"/>
  <c r="E153" i="2"/>
  <c r="V152" i="2"/>
  <c r="E152" i="2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I139" i="2"/>
  <c r="V139" i="2" s="1"/>
  <c r="E139" i="2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V119" i="2"/>
  <c r="E119" i="2"/>
  <c r="V118" i="2"/>
  <c r="E118" i="2"/>
  <c r="V117" i="2"/>
  <c r="E117" i="2"/>
  <c r="J116" i="2"/>
  <c r="E116" i="2"/>
  <c r="V115" i="2"/>
  <c r="E115" i="2"/>
  <c r="V114" i="2"/>
  <c r="E114" i="2"/>
  <c r="V113" i="2"/>
  <c r="E113" i="2"/>
  <c r="K112" i="2"/>
  <c r="V112" i="2" s="1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V105" i="2"/>
  <c r="E105" i="2"/>
  <c r="E104" i="2"/>
  <c r="E103" i="2"/>
  <c r="V102" i="2"/>
  <c r="E102" i="2"/>
  <c r="V101" i="2"/>
  <c r="E101" i="2"/>
  <c r="V100" i="2"/>
  <c r="E100" i="2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E87" i="2"/>
  <c r="W87" i="2" s="1"/>
  <c r="E86" i="2"/>
  <c r="V85" i="2"/>
  <c r="E85" i="2"/>
  <c r="V84" i="2"/>
  <c r="E84" i="2"/>
  <c r="N83" i="2"/>
  <c r="K83" i="2"/>
  <c r="E83" i="2"/>
  <c r="V82" i="2"/>
  <c r="E82" i="2"/>
  <c r="W82" i="2" s="1"/>
  <c r="E81" i="2"/>
  <c r="W81" i="2" s="1"/>
  <c r="V80" i="2"/>
  <c r="E80" i="2"/>
  <c r="L79" i="2"/>
  <c r="E79" i="2"/>
  <c r="W79" i="2" s="1"/>
  <c r="V78" i="2"/>
  <c r="E78" i="2"/>
  <c r="V77" i="2"/>
  <c r="E77" i="2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F56" i="2"/>
  <c r="E56" i="2"/>
  <c r="K55" i="2"/>
  <c r="E55" i="2"/>
  <c r="W55" i="2" s="1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E47" i="2"/>
  <c r="W47" i="2" s="1"/>
  <c r="E46" i="2"/>
  <c r="W46" i="2" s="1"/>
  <c r="V45" i="2"/>
  <c r="E45" i="2"/>
  <c r="E44" i="2"/>
  <c r="T43" i="2"/>
  <c r="R43" i="2"/>
  <c r="Q43" i="2"/>
  <c r="N43" i="2"/>
  <c r="L43" i="2"/>
  <c r="K43" i="2"/>
  <c r="H43" i="2"/>
  <c r="G43" i="2"/>
  <c r="F43" i="2"/>
  <c r="E43" i="2"/>
  <c r="D43" i="2"/>
  <c r="V42" i="2"/>
  <c r="E42" i="2"/>
  <c r="V41" i="2"/>
  <c r="E41" i="2"/>
  <c r="V40" i="2"/>
  <c r="E40" i="2"/>
  <c r="V39" i="2"/>
  <c r="E39" i="2"/>
  <c r="V38" i="2"/>
  <c r="E38" i="2"/>
  <c r="J37" i="2"/>
  <c r="H37" i="2"/>
  <c r="E37" i="2"/>
  <c r="V36" i="2"/>
  <c r="E36" i="2"/>
  <c r="W36" i="2" s="1"/>
  <c r="I35" i="2"/>
  <c r="V35" i="2" s="1"/>
  <c r="E35" i="2"/>
  <c r="E34" i="2"/>
  <c r="W34" i="2" s="1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V25" i="2"/>
  <c r="E25" i="2"/>
  <c r="J24" i="2"/>
  <c r="E24" i="2"/>
  <c r="V23" i="2"/>
  <c r="E23" i="2"/>
  <c r="V22" i="2"/>
  <c r="E22" i="2"/>
  <c r="V21" i="2"/>
  <c r="E21" i="2"/>
  <c r="V20" i="2"/>
  <c r="E20" i="2"/>
  <c r="V19" i="2"/>
  <c r="E19" i="2"/>
  <c r="V18" i="2"/>
  <c r="E18" i="2"/>
  <c r="K17" i="2"/>
  <c r="F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E2" i="2"/>
  <c r="W18" i="2" l="1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5" i="2"/>
  <c r="V37" i="2"/>
  <c r="W38" i="2"/>
  <c r="W39" i="2"/>
  <c r="W40" i="2"/>
  <c r="W41" i="2"/>
  <c r="W42" i="2"/>
  <c r="V43" i="2"/>
  <c r="W43" i="2" s="1"/>
  <c r="W45" i="2"/>
  <c r="W56" i="2"/>
  <c r="W77" i="2"/>
  <c r="W78" i="2"/>
  <c r="W80" i="2"/>
  <c r="W84" i="2"/>
  <c r="W85" i="2"/>
  <c r="W86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3" i="2"/>
  <c r="W114" i="2"/>
  <c r="W115" i="2"/>
  <c r="W117" i="2"/>
  <c r="W118" i="2"/>
  <c r="W119" i="2"/>
  <c r="W120" i="2"/>
  <c r="W139" i="2"/>
  <c r="W321" i="2"/>
  <c r="W322" i="2"/>
  <c r="W323" i="2"/>
  <c r="W324" i="2"/>
  <c r="W325" i="2"/>
  <c r="W326" i="2"/>
  <c r="W327" i="2"/>
  <c r="W328" i="2"/>
  <c r="W329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9" i="2"/>
  <c r="W390" i="2"/>
  <c r="W391" i="2"/>
  <c r="W392" i="2"/>
  <c r="W393" i="2"/>
  <c r="W394" i="2"/>
  <c r="W395" i="2"/>
  <c r="W396" i="2"/>
  <c r="W397" i="2"/>
  <c r="W398" i="2"/>
  <c r="V418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V457" i="2"/>
  <c r="W459" i="2"/>
  <c r="W460" i="2"/>
  <c r="W461" i="2"/>
  <c r="W462" i="2"/>
  <c r="W463" i="2"/>
  <c r="W465" i="2"/>
  <c r="V479" i="2"/>
  <c r="W480" i="2"/>
  <c r="V482" i="2"/>
  <c r="W483" i="2"/>
  <c r="W548" i="2"/>
  <c r="W152" i="2"/>
  <c r="W153" i="2"/>
  <c r="W155" i="2"/>
  <c r="W156" i="2"/>
  <c r="W157" i="2"/>
  <c r="W158" i="2"/>
  <c r="W159" i="2"/>
  <c r="W186" i="2"/>
  <c r="V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72" i="2"/>
  <c r="W273" i="2"/>
  <c r="W274" i="2"/>
  <c r="W275" i="2"/>
  <c r="W276" i="2"/>
  <c r="W277" i="2"/>
  <c r="W278" i="2"/>
  <c r="W279" i="2"/>
  <c r="W280" i="2"/>
  <c r="W281" i="2"/>
  <c r="W282" i="2"/>
  <c r="W293" i="2"/>
  <c r="W294" i="2"/>
  <c r="W295" i="2"/>
  <c r="W296" i="2"/>
  <c r="W342" i="2"/>
  <c r="W343" i="2"/>
  <c r="W344" i="2"/>
  <c r="W345" i="2"/>
  <c r="W346" i="2"/>
  <c r="W347" i="2"/>
  <c r="W348" i="2"/>
  <c r="W349" i="2"/>
  <c r="W430" i="2"/>
  <c r="W482" i="2"/>
  <c r="W513" i="2"/>
  <c r="W519" i="2"/>
  <c r="W520" i="2"/>
  <c r="W521" i="2"/>
  <c r="W522" i="2"/>
  <c r="W527" i="2"/>
  <c r="W528" i="2"/>
  <c r="W529" i="2"/>
  <c r="W530" i="2"/>
  <c r="W531" i="2"/>
  <c r="W532" i="2"/>
  <c r="W533" i="2"/>
  <c r="V542" i="2"/>
  <c r="W542" i="2" s="1"/>
  <c r="W544" i="2"/>
  <c r="W551" i="2"/>
  <c r="W17" i="2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5" i="1"/>
  <c r="S755" i="1"/>
  <c r="AL755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9" i="1"/>
  <c r="S749" i="1"/>
  <c r="AK748" i="1"/>
  <c r="S748" i="1"/>
  <c r="AL748" i="1" s="1"/>
  <c r="AK747" i="1"/>
  <c r="S747" i="1"/>
  <c r="AL747" i="1" s="1"/>
  <c r="AK746" i="1"/>
  <c r="S746" i="1"/>
  <c r="AL746" i="1" s="1"/>
  <c r="S745" i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2" i="1"/>
  <c r="S732" i="1"/>
  <c r="AL732" i="1" s="1"/>
  <c r="AK731" i="1"/>
  <c r="S731" i="1"/>
  <c r="AL731" i="1" s="1"/>
  <c r="AK730" i="1"/>
  <c r="S730" i="1"/>
  <c r="AL730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AK721" i="1"/>
  <c r="S721" i="1"/>
  <c r="AL721" i="1" s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R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5" i="1"/>
  <c r="S655" i="1"/>
  <c r="AL655" i="1" s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9" i="1"/>
  <c r="S649" i="1"/>
  <c r="AL649" i="1" s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AK640" i="1"/>
  <c r="S640" i="1"/>
  <c r="AL640" i="1" s="1"/>
  <c r="S639" i="1"/>
  <c r="AL639" i="1" s="1"/>
  <c r="R639" i="1"/>
  <c r="AK638" i="1"/>
  <c r="S638" i="1"/>
  <c r="AL638" i="1" s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4" i="1"/>
  <c r="S624" i="1"/>
  <c r="AL624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AL594" i="1" s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6" i="1"/>
  <c r="S426" i="1"/>
  <c r="AL426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S356" i="1"/>
  <c r="AL356" i="1" s="1"/>
  <c r="S355" i="1"/>
  <c r="AL355" i="1" s="1"/>
  <c r="T354" i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S348" i="1"/>
  <c r="AL348" i="1" s="1"/>
  <c r="AK347" i="1"/>
  <c r="S347" i="1"/>
  <c r="AL347" i="1" s="1"/>
  <c r="T346" i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3" i="1"/>
  <c r="S243" i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S234" i="1"/>
  <c r="AK233" i="1"/>
  <c r="S233" i="1"/>
  <c r="AL233" i="1" s="1"/>
  <c r="AK232" i="1"/>
  <c r="S232" i="1"/>
  <c r="AL232" i="1" s="1"/>
  <c r="AK231" i="1"/>
  <c r="S231" i="1"/>
  <c r="AL231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80" i="1"/>
  <c r="S180" i="1"/>
  <c r="AL180" i="1" s="1"/>
  <c r="AK179" i="1"/>
  <c r="S179" i="1"/>
  <c r="AL179" i="1" s="1"/>
  <c r="AK178" i="1"/>
  <c r="R178" i="1"/>
  <c r="S178" i="1" s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S168" i="1"/>
  <c r="AL168" i="1" s="1"/>
  <c r="AK167" i="1"/>
  <c r="S167" i="1"/>
  <c r="AL167" i="1" s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W148" i="1"/>
  <c r="S148" i="1"/>
  <c r="AL148" i="1" s="1"/>
  <c r="R148" i="1"/>
  <c r="AK147" i="1"/>
  <c r="S147" i="1"/>
  <c r="AL147" i="1" s="1"/>
  <c r="AK146" i="1"/>
  <c r="S146" i="1"/>
  <c r="AL146" i="1" s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S102" i="1"/>
  <c r="AL102" i="1" s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S57" i="1"/>
  <c r="AL57" i="1" s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<sst xmlns="http://schemas.openxmlformats.org/spreadsheetml/2006/main" count="3807" uniqueCount="2513">
  <si>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</si>
  <si>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</si>
  <si>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</si>
  <si>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</si>
  <si>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</si>
  <si>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</si>
  <si>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</si>
  <si>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</si>
  <si>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</si>
  <si>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</si>
  <si>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</si>
  <si>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</si>
  <si>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</si>
  <si>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</si>
  <si>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</si>
  <si>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</si>
  <si>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</si>
  <si>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</si>
  <si>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</si>
  <si>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</si>
  <si>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</si>
  <si>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</si>
  <si>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</si>
  <si>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</si>
  <si>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</si>
  <si>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</si>
  <si>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</si>
  <si>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</si>
  <si>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</si>
  <si>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</si>
  <si>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</si>
  <si>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</si>
  <si>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</si>
  <si>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</si>
  <si>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</si>
  <si>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</si>
  <si>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</si>
  <si>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</si>
  <si>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</si>
  <si>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</si>
  <si>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</si>
  <si>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</si>
  <si>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</si>
  <si>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</si>
  <si>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</si>
  <si>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</si>
  <si>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</si>
  <si>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</si>
  <si>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</si>
  <si>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</si>
  <si>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</si>
  <si>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</si>
  <si>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</si>
  <si>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</si>
  <si>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</si>
  <si>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</si>
  <si>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</si>
  <si>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</si>
  <si>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</si>
  <si>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</si>
  <si>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</si>
  <si>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</si>
  <si>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</si>
  <si>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</si>
  <si>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</si>
  <si>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</si>
  <si>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</si>
  <si>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</si>
  <si>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</si>
  <si>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</si>
  <si>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</si>
  <si>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</si>
  <si>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</si>
  <si>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</si>
  <si>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</si>
  <si>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</si>
  <si>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</si>
  <si>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</si>
  <si>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</si>
  <si>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</si>
  <si>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</si>
  <si>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</si>
  <si>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</si>
  <si>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</si>
  <si>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</si>
  <si>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</si>
  <si>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</si>
  <si>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</si>
  <si>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</si>
  <si>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</si>
  <si>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</si>
  <si>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</si>
  <si>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</si>
  <si>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</si>
  <si>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</si>
  <si>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</si>
  <si>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</si>
  <si>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</si>
  <si>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</si>
  <si>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</si>
  <si>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</si>
  <si>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</si>
  <si>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</si>
  <si>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</si>
  <si>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</si>
  <si>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</si>
  <si>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</si>
  <si>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</si>
  <si>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</si>
  <si>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</si>
  <si>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</si>
  <si>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</si>
  <si>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</si>
  <si>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</si>
  <si>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</si>
  <si>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</si>
  <si>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</si>
  <si>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</si>
  <si>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</si>
  <si>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</si>
  <si>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</si>
  <si>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</si>
  <si>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</si>
  <si>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</si>
  <si>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</si>
  <si>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</si>
  <si>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</si>
  <si>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</si>
  <si>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</si>
  <si>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</si>
  <si>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</si>
  <si>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</si>
  <si>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</si>
  <si>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</si>
  <si>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</si>
  <si>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</si>
  <si>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</si>
  <si>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</si>
  <si>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</si>
  <si>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</si>
  <si>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</si>
  <si>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</si>
  <si>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</si>
  <si>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</si>
  <si>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</si>
  <si>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</si>
  <si>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</si>
  <si>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</si>
  <si>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</si>
  <si>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</si>
  <si>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</si>
  <si>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</si>
  <si>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</si>
  <si>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</si>
  <si>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</si>
  <si>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</si>
  <si>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</si>
  <si>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</si>
  <si>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</si>
  <si>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</si>
  <si>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</si>
  <si>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</si>
  <si>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</si>
  <si>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</si>
  <si>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</si>
  <si>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</si>
  <si>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</si>
  <si>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</si>
  <si>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</si>
  <si>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</si>
  <si>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</si>
  <si>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</si>
  <si>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</si>
  <si>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</si>
  <si>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</si>
  <si>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</si>
  <si>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</si>
  <si>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</si>
  <si>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</si>
  <si>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</si>
  <si>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</si>
  <si>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</si>
  <si>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</si>
  <si>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</si>
  <si>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</si>
  <si>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</si>
  <si>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</si>
  <si>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</si>
  <si>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</si>
  <si>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</si>
  <si>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</si>
  <si>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</si>
  <si>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</si>
  <si>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</si>
  <si>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</si>
  <si>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</si>
  <si>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</si>
  <si>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</si>
  <si>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</si>
  <si>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</si>
  <si>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</si>
  <si>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</si>
  <si>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</si>
  <si>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</si>
  <si>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</si>
  <si>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</si>
  <si>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</si>
  <si>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</si>
  <si>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</si>
  <si>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</si>
  <si>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</si>
  <si>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</si>
  <si>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</si>
  <si>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</si>
  <si>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</si>
  <si>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</si>
  <si>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</si>
  <si>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</si>
  <si>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</si>
  <si>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</si>
  <si>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</si>
  <si>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</si>
  <si>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</si>
  <si>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</si>
  <si>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</si>
  <si>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</si>
  <si>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</si>
  <si>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</si>
  <si>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</si>
  <si>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</si>
  <si>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</si>
  <si>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</si>
  <si>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</si>
  <si>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</si>
  <si>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</si>
  <si>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</si>
  <si>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</si>
  <si>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</si>
  <si>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</si>
  <si>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</si>
  <si>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</si>
  <si>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</si>
  <si>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</si>
  <si>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</si>
  <si>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</si>
  <si>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</si>
  <si>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</si>
  <si>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</si>
  <si>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</si>
  <si>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</si>
  <si>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</si>
  <si>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</si>
  <si>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</si>
  <si>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</si>
  <si>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</si>
  <si>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</si>
  <si>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</si>
  <si>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</si>
  <si>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</si>
  <si>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</si>
  <si>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</si>
  <si>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</si>
  <si>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</si>
  <si>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</si>
  <si>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</si>
  <si>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</si>
  <si>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</si>
  <si>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</si>
  <si>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</si>
  <si>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</si>
  <si>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</si>
  <si>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</si>
  <si>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</si>
  <si>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</si>
  <si>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</si>
  <si>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</si>
  <si>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</si>
  <si>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</si>
  <si>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</si>
  <si>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</si>
  <si>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</si>
  <si>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</si>
  <si>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</si>
  <si>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</si>
  <si>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</si>
  <si>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</si>
  <si>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</si>
  <si>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</si>
  <si>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</si>
  <si>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</si>
  <si>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</si>
  <si>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</si>
  <si>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</si>
  <si>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</si>
  <si>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</si>
  <si>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</si>
  <si>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</si>
  <si>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</si>
  <si>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</si>
  <si>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</si>
  <si>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</si>
  <si>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</si>
  <si>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</si>
  <si>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</si>
  <si>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</si>
  <si>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</si>
  <si>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</si>
  <si>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</si>
  <si>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</si>
  <si>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</si>
  <si>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</si>
  <si>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</si>
  <si>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</si>
  <si>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</si>
  <si>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</si>
  <si>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</si>
  <si>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</si>
  <si>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</si>
  <si>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</si>
  <si>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</si>
  <si>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</si>
  <si>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</si>
  <si>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</si>
  <si>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</si>
  <si>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</si>
  <si>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</si>
  <si>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</si>
  <si>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</si>
  <si>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</si>
  <si>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</si>
  <si>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</si>
  <si>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</si>
  <si>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</si>
  <si>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</si>
  <si>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</si>
  <si>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</si>
  <si>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</si>
  <si>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</si>
  <si>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</si>
  <si>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</si>
  <si>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</si>
  <si>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</si>
  <si>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</si>
  <si>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</si>
  <si>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</si>
  <si>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</si>
  <si>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</si>
  <si>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</si>
  <si>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</si>
  <si>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</si>
  <si>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</si>
  <si>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</si>
  <si>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</si>
  <si>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</si>
  <si>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</si>
  <si>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</si>
  <si>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</si>
  <si>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</si>
  <si>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</si>
  <si>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</si>
  <si>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</si>
  <si>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</si>
  <si>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</si>
  <si>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</si>
  <si>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</si>
  <si>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</si>
  <si>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</si>
  <si>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</si>
  <si>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</si>
  <si>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</si>
  <si>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</si>
  <si>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</si>
  <si>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</si>
  <si>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</si>
  <si>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</si>
  <si>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</si>
  <si>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</si>
  <si>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</si>
  <si>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</si>
  <si>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</si>
  <si>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</si>
  <si>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</si>
  <si>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</si>
  <si>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</si>
  <si>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</si>
  <si>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</si>
  <si>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</si>
  <si>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</si>
  <si>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</si>
  <si>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</si>
  <si>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</si>
  <si>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</si>
  <si>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</si>
  <si>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</si>
  <si>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</si>
  <si>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</si>
  <si>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</si>
  <si>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</si>
  <si>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</si>
  <si>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</si>
  <si>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</si>
  <si>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</si>
  <si>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</si>
  <si>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</si>
  <si>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</si>
  <si>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</si>
  <si>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</si>
  <si>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</si>
  <si>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</si>
  <si>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</si>
  <si>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</si>
  <si>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</si>
  <si>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</si>
  <si>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</si>
  <si>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</si>
  <si>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</si>
  <si>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</si>
  <si>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</si>
  <si>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</si>
  <si>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</si>
  <si>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</si>
  <si>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</si>
  <si>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</si>
  <si>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</si>
  <si>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</si>
  <si>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</si>
  <si>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</si>
  <si>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</si>
  <si>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</si>
  <si>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</si>
  <si>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</si>
  <si>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</si>
  <si>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</si>
  <si>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</si>
  <si>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</si>
  <si>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</si>
  <si>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</si>
  <si>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</si>
  <si>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</si>
  <si>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</si>
  <si>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</si>
  <si>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</si>
  <si>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</si>
  <si>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</si>
  <si>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</si>
  <si>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</si>
  <si>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</si>
  <si>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</si>
  <si>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</si>
  <si>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</si>
  <si>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</si>
  <si>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</si>
  <si>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</si>
  <si>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</si>
  <si>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</si>
  <si>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</si>
  <si>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</si>
  <si>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</si>
  <si>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</si>
  <si>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</si>
  <si>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</si>
  <si>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</si>
  <si>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</si>
  <si>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</si>
  <si>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</si>
  <si>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</si>
  <si>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</si>
  <si>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</si>
  <si>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</si>
  <si>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</si>
  <si>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</si>
  <si>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</si>
  <si>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</si>
  <si>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</si>
  <si>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</si>
  <si>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</si>
  <si>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</si>
  <si>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</si>
  <si>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</si>
  <si>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</si>
  <si>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</si>
  <si>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</si>
  <si>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</si>
  <si>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</si>
  <si>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</si>
  <si>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</si>
  <si>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</si>
  <si>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</si>
  <si>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</si>
  <si>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</si>
  <si>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</si>
  <si>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</si>
  <si>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</si>
  <si>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</si>
  <si>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</si>
  <si>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</si>
  <si>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</si>
  <si>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</si>
  <si>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</si>
  <si>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</si>
  <si>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</si>
  <si>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</si>
  <si>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</si>
  <si>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</si>
  <si>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</si>
  <si>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</si>
  <si>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</si>
  <si>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</si>
  <si>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</si>
  <si>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</si>
  <si>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</si>
  <si>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</si>
  <si>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</si>
  <si>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</si>
  <si>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</si>
  <si>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</si>
  <si>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</si>
  <si>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</si>
  <si>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</si>
  <si>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</si>
  <si>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</si>
  <si>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</si>
  <si>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</si>
  <si>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</si>
  <si>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</si>
  <si>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</si>
  <si>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</si>
  <si>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</si>
  <si>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</si>
  <si>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</si>
  <si>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</si>
  <si>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</si>
  <si>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</si>
  <si>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</si>
  <si>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</si>
  <si>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</si>
  <si>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</si>
  <si>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</si>
  <si>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</si>
  <si>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</si>
  <si>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</si>
  <si>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</si>
  <si>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</si>
  <si>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</si>
  <si>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</si>
  <si>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</si>
  <si>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</si>
  <si>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</si>
  <si>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</si>
  <si>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</si>
  <si>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</si>
  <si>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</si>
  <si>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</si>
  <si>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</si>
  <si>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</si>
  <si>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</si>
  <si>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</si>
  <si>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</si>
  <si>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</si>
  <si>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</si>
  <si>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</si>
  <si>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</si>
  <si>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</si>
  <si>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</si>
  <si>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</si>
  <si>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</si>
  <si>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</si>
  <si>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</si>
  <si>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</si>
  <si>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</si>
  <si>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</si>
  <si>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</si>
  <si>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</si>
  <si>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</si>
  <si>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</si>
  <si>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</si>
  <si>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</si>
  <si>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</si>
  <si>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</si>
  <si>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</si>
  <si>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</si>
  <si>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</si>
  <si>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</si>
  <si>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</si>
  <si>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</si>
  <si>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</si>
  <si>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</si>
  <si>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</si>
  <si>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</si>
  <si>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</si>
  <si>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</si>
  <si>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</si>
  <si>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</si>
  <si>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</si>
  <si>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</si>
  <si>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</si>
  <si>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</si>
  <si>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</si>
  <si>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</si>
  <si>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</si>
  <si>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</si>
  <si>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</si>
  <si>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</si>
  <si>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</si>
  <si>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</si>
  <si>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</si>
  <si>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</si>
  <si>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</si>
  <si>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</si>
  <si>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</si>
  <si>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</si>
  <si>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</si>
  <si>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</si>
  <si>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</si>
  <si>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</si>
  <si>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</si>
  <si>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</si>
  <si>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</si>
  <si>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</si>
  <si>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</si>
  <si>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</si>
  <si>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</si>
  <si>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</si>
  <si>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</si>
  <si>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</si>
  <si>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</si>
  <si>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</si>
  <si>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</si>
  <si>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</si>
  <si>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</si>
  <si>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</si>
  <si>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</si>
  <si>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</si>
  <si>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</si>
  <si>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</si>
  <si>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</si>
  <si>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</si>
  <si>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</si>
  <si>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</si>
  <si>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</si>
  <si>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</si>
  <si>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</si>
  <si>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</si>
  <si>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</si>
  <si>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</si>
  <si>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</si>
  <si>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</si>
  <si>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</si>
  <si>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</si>
  <si>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</si>
  <si>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</si>
  <si>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</si>
  <si>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</si>
  <si>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</si>
  <si>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</si>
  <si>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</si>
  <si>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</si>
  <si>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</si>
  <si>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</si>
  <si>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</si>
  <si>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</si>
  <si>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</si>
  <si>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</si>
  <si>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</si>
  <si>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</si>
  <si>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</si>
  <si>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</si>
  <si>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</si>
  <si>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</si>
  <si>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</si>
  <si>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</si>
  <si>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</si>
  <si>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</si>
  <si>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</si>
  <si>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</si>
  <si>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</si>
  <si>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</si>
  <si>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</si>
  <si>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</si>
  <si>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</si>
  <si>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</si>
  <si>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</si>
  <si>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</si>
  <si>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</si>
  <si>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</si>
  <si>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</si>
  <si>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</si>
  <si>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</si>
  <si>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</si>
  <si>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</si>
  <si>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</si>
  <si>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</si>
  <si>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</si>
  <si>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</si>
  <si>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</si>
  <si>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</si>
  <si>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</si>
  <si>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</si>
  <si>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</si>
  <si>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</si>
  <si>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</si>
  <si>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</si>
  <si>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</si>
  <si>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</si>
  <si>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</si>
  <si>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</si>
  <si>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</si>
  <si>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</si>
  <si>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</si>
  <si>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</si>
  <si>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</si>
  <si>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</si>
  <si>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</si>
  <si>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</si>
  <si>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</si>
  <si>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</si>
  <si>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</si>
  <si>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</si>
  <si>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</si>
  <si>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</si>
  <si>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</si>
  <si>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</si>
  <si>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</si>
  <si>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</si>
  <si>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</si>
  <si>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</si>
  <si>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</si>
  <si>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</si>
  <si>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</si>
  <si>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</si>
  <si>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</si>
  <si>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</si>
  <si>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</si>
  <si>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</si>
  <si>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</si>
  <si>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</si>
  <si>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</si>
  <si>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</si>
  <si>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</si>
  <si>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</si>
  <si>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</si>
  <si>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</si>
  <si>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</si>
  <si>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</si>
  <si>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</si>
  <si>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</si>
  <si>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</si>
  <si>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</si>
  <si>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</si>
  <si>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</si>
  <si>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</si>
  <si>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</si>
  <si>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</si>
  <si>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</si>
  <si>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</si>
  <si>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</si>
  <si>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</si>
  <si>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</si>
  <si>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</si>
  <si>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</si>
  <si>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</si>
  <si>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</si>
  <si>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</si>
  <si>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</si>
  <si>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</si>
  <si>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</si>
  <si>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</si>
  <si>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</si>
  <si>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</si>
  <si>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</si>
  <si>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</si>
  <si>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</si>
  <si>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</si>
  <si>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</si>
  <si>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</si>
  <si>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</si>
  <si>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</si>
  <si>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</si>
  <si>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</si>
  <si>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</si>
  <si>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</si>
  <si>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</si>
  <si>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</si>
  <si>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</si>
  <si>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</si>
  <si>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</si>
  <si>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</si>
  <si>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</si>
  <si>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</si>
  <si>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</si>
  <si>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</si>
  <si>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</si>
  <si>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</si>
  <si>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</si>
  <si>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</si>
  <si>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</si>
  <si>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</si>
  <si>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</si>
  <si>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</si>
  <si>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</si>
  <si>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</si>
  <si>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</si>
  <si>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</si>
  <si>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</si>
  <si>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</si>
  <si>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</si>
  <si>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</si>
  <si>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</si>
  <si>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</si>
  <si>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</si>
  <si>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</si>
  <si>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</si>
  <si>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</si>
  <si>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</si>
  <si>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</si>
  <si>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</si>
  <si>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</si>
  <si>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</si>
  <si>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</si>
  <si>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</si>
  <si>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</si>
  <si>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</si>
  <si>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</si>
  <si>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</si>
  <si>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</si>
  <si>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</si>
  <si>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</si>
  <si>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</si>
  <si>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</si>
  <si>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</si>
  <si>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</si>
  <si>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</si>
  <si>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</si>
  <si>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</si>
  <si>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</si>
  <si>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</si>
  <si>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</si>
  <si>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</si>
  <si>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</si>
  <si>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</si>
  <si>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</si>
  <si>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</si>
  <si>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</si>
  <si>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</si>
  <si>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</si>
  <si>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</si>
  <si>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</si>
  <si>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</si>
  <si>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</si>
  <si>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</si>
  <si>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</si>
  <si>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</si>
  <si>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</si>
  <si>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</si>
  <si>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</si>
  <si>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</si>
  <si>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</si>
  <si>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</si>
  <si>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</si>
  <si>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</si>
  <si>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</si>
  <si>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</si>
  <si>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</si>
  <si>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</si>
  <si>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</si>
  <si>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</si>
  <si>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</si>
  <si>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</si>
  <si>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</si>
  <si>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</si>
  <si>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</si>
  <si>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</si>
  <si>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</si>
  <si>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</si>
  <si>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</si>
  <si>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</si>
  <si>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</si>
  <si>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</si>
  <si>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</si>
  <si>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</si>
  <si>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</si>
  <si>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</si>
  <si>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</si>
  <si>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</si>
  <si>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</si>
  <si>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</si>
  <si>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</si>
  <si>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</si>
  <si>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</si>
  <si>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</si>
  <si>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</si>
  <si>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</si>
  <si>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</si>
  <si>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</si>
  <si>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</si>
  <si>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</si>
  <si>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</si>
  <si>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</si>
  <si>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</si>
  <si>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</si>
  <si>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</si>
  <si>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</si>
  <si>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</si>
  <si>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</si>
  <si>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</si>
  <si>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</si>
  <si>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</si>
  <si>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</si>
  <si>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</si>
  <si>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</si>
  <si>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</si>
  <si>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</si>
  <si>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</si>
  <si>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</si>
  <si>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</si>
  <si>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</si>
  <si>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</si>
  <si>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</si>
  <si>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</si>
  <si>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</si>
  <si>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</si>
  <si>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</si>
  <si>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</si>
  <si>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</si>
  <si>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</si>
  <si>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</si>
  <si>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</si>
  <si>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</si>
  <si>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</si>
  <si>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</si>
  <si>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</si>
  <si>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</si>
  <si>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</si>
  <si>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</si>
  <si>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</si>
  <si>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</si>
  <si>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</si>
  <si>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</si>
  <si>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</si>
  <si>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</si>
  <si>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</si>
  <si>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</si>
  <si>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</si>
  <si>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</si>
  <si>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</si>
  <si>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</si>
  <si>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</si>
  <si>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</si>
  <si>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</si>
  <si>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</si>
  <si>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</si>
  <si>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</si>
  <si>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</si>
  <si>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</si>
  <si>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</si>
  <si>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</si>
  <si>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</si>
  <si>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</si>
  <si>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</si>
  <si>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</si>
  <si>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</si>
  <si>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</si>
  <si>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</si>
  <si>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</si>
  <si>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</si>
  <si>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</si>
  <si>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</si>
  <si>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</si>
  <si>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</si>
  <si>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</si>
  <si>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</si>
  <si>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</si>
  <si>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</si>
  <si>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</si>
  <si>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</si>
  <si>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</si>
  <si>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</si>
  <si>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</si>
  <si>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</si>
  <si>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</si>
  <si>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</si>
  <si>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</si>
  <si>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</si>
  <si>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</si>
  <si>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</si>
  <si>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</si>
  <si>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</si>
  <si>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</si>
  <si>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</si>
  <si>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</si>
  <si>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</si>
  <si>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</si>
  <si>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</si>
  <si>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</si>
  <si>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</si>
  <si>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</si>
  <si>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</si>
  <si>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</si>
  <si>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</si>
  <si>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</si>
  <si>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</si>
  <si>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</si>
  <si>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</si>
  <si>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</si>
  <si>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</si>
  <si>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</si>
  <si>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</si>
  <si>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</si>
  <si>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</si>
  <si>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</si>
  <si>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</si>
  <si>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</si>
  <si>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</si>
  <si>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</si>
  <si>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</si>
  <si>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</si>
  <si>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</si>
  <si>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</si>
  <si>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</si>
  <si>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</si>
  <si>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</si>
  <si>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</si>
  <si>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</si>
  <si>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</si>
  <si>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</si>
  <si>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</si>
  <si>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</si>
  <si>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</si>
  <si>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</si>
  <si>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</si>
  <si>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</si>
  <si>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</si>
  <si>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</si>
  <si>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</si>
  <si>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</si>
  <si>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</si>
  <si>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</si>
  <si>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</si>
  <si>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</si>
  <si>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</si>
  <si>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</si>
  <si>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</si>
  <si>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</si>
  <si>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</si>
  <si>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</si>
  <si>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</si>
  <si>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</si>
  <si>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</si>
  <si>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</si>
  <si>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</si>
  <si>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</si>
  <si>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</si>
  <si>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</si>
  <si>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</si>
  <si>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</si>
  <si>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</si>
  <si>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</si>
  <si>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</si>
  <si>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</si>
  <si>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</si>
  <si>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</si>
  <si>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</si>
  <si>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</si>
  <si>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</si>
  <si>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</si>
  <si>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</si>
  <si>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</si>
  <si>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</si>
  <si>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</si>
  <si>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</si>
  <si>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</si>
  <si>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</si>
  <si>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</si>
  <si>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</si>
  <si>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</si>
  <si>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</si>
  <si>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</si>
  <si>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</si>
  <si>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</si>
  <si>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</si>
  <si>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</si>
  <si>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</si>
  <si>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</si>
  <si>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</si>
  <si>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</si>
  <si>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</si>
  <si>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</si>
  <si>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</si>
  <si>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</si>
  <si>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</si>
  <si>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</si>
  <si>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</si>
  <si>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</si>
  <si>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</si>
  <si>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</si>
  <si>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</si>
  <si>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</si>
  <si>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</si>
  <si>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</si>
  <si>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</si>
  <si>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</si>
  <si>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</si>
  <si>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</si>
  <si>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</si>
  <si>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</si>
  <si>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</si>
  <si>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</si>
  <si>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</si>
  <si>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</si>
  <si>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</si>
  <si>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</si>
  <si>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</si>
  <si>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</si>
  <si>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</si>
  <si>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</si>
  <si>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</si>
  <si>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</si>
  <si>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</si>
  <si>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</si>
  <si>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</si>
  <si>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</si>
  <si>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</si>
  <si>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</si>
  <si>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</si>
  <si>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</si>
  <si>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</si>
  <si>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</si>
  <si>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</si>
  <si>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</si>
  <si>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</si>
  <si>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</si>
  <si>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</si>
  <si>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</si>
  <si>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</si>
  <si>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</si>
  <si>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</si>
  <si>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</si>
  <si>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</si>
  <si>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</si>
  <si>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</si>
  <si>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</si>
  <si>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</si>
  <si>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</si>
  <si>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</si>
  <si>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</si>
  <si>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</si>
  <si>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</si>
  <si>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</si>
  <si>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</si>
  <si>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</si>
  <si>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</si>
  <si>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</si>
  <si>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</si>
  <si>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</si>
  <si>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</si>
  <si>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</si>
  <si>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</si>
  <si>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</si>
  <si>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</si>
  <si>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</si>
  <si>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</si>
  <si>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</si>
  <si>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</si>
  <si>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</si>
  <si>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</si>
  <si>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</si>
  <si>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</si>
  <si>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</si>
  <si>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</si>
  <si>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</si>
  <si>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</si>
  <si>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</si>
  <si>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</si>
  <si>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</si>
  <si>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</si>
  <si>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</si>
  <si>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</si>
  <si>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</si>
  <si>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</si>
  <si>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</si>
  <si>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</si>
  <si>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</si>
  <si>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</si>
  <si>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</si>
  <si>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</si>
  <si>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</si>
  <si>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</si>
  <si>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</si>
  <si>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</si>
  <si>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</si>
  <si>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</si>
  <si>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</si>
  <si>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</si>
  <si>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</si>
  <si>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</si>
  <si>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</si>
  <si>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</si>
  <si>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</si>
  <si>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</si>
  <si>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</si>
  <si>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</si>
  <si>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</si>
  <si>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</si>
  <si>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</si>
  <si>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</si>
  <si>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</si>
  <si>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</si>
  <si>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</si>
  <si>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</si>
  <si>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</si>
  <si>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</si>
  <si>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</si>
  <si>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</si>
  <si>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</si>
  <si>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</si>
  <si>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</si>
  <si>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</si>
  <si>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</si>
  <si>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</si>
  <si>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</si>
  <si>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</si>
  <si>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</si>
  <si>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</si>
  <si>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</si>
  <si>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</si>
  <si>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</si>
  <si>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</si>
  <si>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</si>
  <si>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</si>
  <si>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</si>
  <si>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</si>
  <si>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</si>
  <si>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</si>
  <si>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</si>
  <si>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</si>
  <si>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</si>
  <si>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</si>
  <si>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</si>
  <si>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</si>
  <si>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</si>
  <si>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</si>
  <si>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</si>
  <si>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</si>
  <si>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</si>
  <si>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</si>
  <si>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</si>
  <si>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</si>
  <si>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</si>
  <si>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</si>
  <si>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</si>
  <si>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</si>
  <si>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</si>
  <si>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</si>
  <si>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</si>
  <si>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</si>
  <si>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</si>
  <si>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</si>
  <si>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</si>
  <si>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</si>
  <si>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</si>
  <si>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</si>
  <si>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</si>
  <si>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</si>
  <si>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</si>
  <si>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</si>
  <si>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</si>
  <si>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</si>
  <si>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</si>
  <si>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</si>
  <si>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</si>
  <si>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</si>
  <si>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</si>
  <si>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</si>
  <si>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</si>
  <si>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</si>
  <si>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</si>
  <si>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</si>
  <si>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</si>
  <si>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</si>
  <si>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</si>
  <si>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</si>
  <si>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</si>
  <si>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</si>
  <si>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</si>
  <si>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</si>
  <si>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</si>
  <si>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</si>
  <si>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</si>
  <si>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</si>
  <si>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</si>
  <si>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</si>
  <si>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</si>
  <si>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</si>
  <si>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</si>
  <si>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</si>
  <si>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</si>
  <si>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</si>
  <si>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</si>
  <si>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</si>
  <si>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</si>
  <si>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</si>
  <si>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</si>
  <si>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</si>
  <si>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</si>
  <si>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</si>
  <si>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</si>
  <si>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</si>
  <si>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</si>
  <si>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</si>
  <si>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</si>
  <si>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</si>
  <si>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</si>
  <si>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</si>
  <si>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</si>
  <si>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</si>
  <si>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</si>
  <si>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</si>
  <si>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</si>
  <si>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</si>
  <si>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</si>
  <si>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</si>
  <si>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</si>
  <si>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</si>
  <si>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</si>
  <si>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</si>
  <si>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</si>
  <si>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</si>
  <si>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</si>
  <si>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</si>
  <si>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</si>
  <si>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</si>
  <si>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</si>
  <si>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</si>
  <si>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</si>
  <si>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</si>
  <si>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</si>
  <si>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</si>
  <si>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</si>
  <si>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</si>
  <si>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</si>
  <si>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</si>
  <si>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</si>
  <si>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</si>
  <si>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</si>
  <si>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</si>
  <si>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</si>
  <si>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</si>
  <si>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</si>
  <si>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</si>
  <si>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</si>
  <si>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</si>
  <si>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</si>
  <si>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</si>
  <si>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</si>
  <si>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</si>
  <si>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</si>
  <si>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</si>
  <si>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</si>
  <si>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</si>
  <si>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</si>
  <si>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</si>
  <si>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</si>
  <si>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</si>
  <si>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</si>
  <si>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</si>
  <si>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</si>
  <si>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</si>
  <si>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</si>
  <si>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</si>
  <si>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</si>
  <si>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</si>
  <si>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</si>
  <si>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</si>
  <si>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</si>
  <si>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</si>
  <si>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</si>
  <si>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</si>
  <si>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</si>
  <si>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</si>
  <si>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</si>
  <si>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</si>
  <si>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</si>
  <si>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</si>
  <si>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</si>
  <si>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</si>
  <si>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</si>
  <si>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</si>
  <si>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</si>
  <si>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</si>
  <si>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</si>
  <si>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</si>
  <si>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</si>
  <si>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</si>
  <si>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</si>
  <si>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</si>
  <si>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</si>
  <si>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</si>
  <si>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</si>
  <si>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</si>
  <si>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</si>
  <si>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</si>
  <si>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</si>
  <si>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</si>
  <si>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</si>
  <si>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</si>
  <si>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</si>
  <si>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</si>
  <si>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</si>
  <si>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</si>
  <si>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</si>
  <si>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</si>
  <si>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</si>
  <si>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</si>
  <si>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</si>
  <si>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</si>
  <si>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</si>
  <si>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</si>
  <si>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</si>
  <si>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</si>
  <si>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</si>
  <si>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</si>
  <si>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</si>
  <si>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</si>
  <si>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</si>
  <si>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</si>
  <si>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</si>
  <si>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</si>
  <si>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</si>
  <si>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</si>
  <si>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</si>
  <si>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</si>
  <si>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</si>
  <si>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</si>
  <si>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</si>
  <si>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</si>
  <si>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</si>
  <si>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</si>
  <si>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</si>
  <si>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</si>
  <si>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</si>
  <si>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</si>
  <si>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</si>
  <si>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</si>
  <si>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</si>
  <si>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</si>
  <si>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</si>
  <si>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</si>
  <si>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</si>
  <si>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</si>
  <si>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</si>
  <si>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</si>
  <si>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</si>
  <si>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</si>
  <si>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</si>
  <si>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</si>
  <si>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</si>
  <si>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</si>
  <si>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</si>
  <si>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</si>
  <si>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</si>
  <si>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</si>
  <si>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</si>
  <si>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</si>
  <si>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</si>
  <si>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</si>
  <si>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</si>
  <si>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</si>
  <si>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</si>
  <si>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</si>
  <si>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</si>
  <si>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</si>
  <si>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</si>
  <si>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</si>
  <si>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</si>
  <si>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</si>
  <si>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</si>
  <si>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</si>
  <si>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</si>
  <si>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</si>
  <si>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</si>
  <si>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</si>
  <si>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</si>
  <si>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</si>
  <si>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</si>
  <si>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</si>
  <si>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</si>
  <si>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</si>
  <si>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</si>
  <si>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</si>
  <si>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</si>
  <si>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</si>
  <si>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</si>
  <si>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</si>
  <si>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</si>
  <si>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</si>
  <si>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</si>
  <si>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</si>
  <si>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</si>
  <si>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</si>
  <si>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</si>
  <si>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</si>
  <si>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</si>
  <si>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</si>
  <si>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</si>
  <si>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</si>
  <si>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</si>
  <si>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</si>
  <si>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</si>
  <si>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</si>
  <si>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</si>
  <si>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</si>
  <si>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</si>
  <si>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</si>
  <si>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</si>
  <si>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</si>
  <si>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</si>
  <si>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</si>
  <si>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</si>
  <si>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</si>
  <si>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</si>
  <si>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</si>
  <si>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</si>
  <si>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</si>
  <si>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</si>
  <si>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</si>
  <si>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</si>
  <si>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</si>
  <si>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</si>
  <si>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</si>
  <si>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</si>
  <si>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</si>
  <si>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</si>
  <si>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</si>
  <si>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</si>
  <si>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</si>
  <si>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</si>
  <si>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</si>
  <si>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</si>
  <si>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</si>
  <si>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</si>
  <si>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</si>
  <si>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</si>
  <si>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</si>
  <si>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</si>
  <si>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</si>
  <si>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</si>
  <si>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</si>
  <si>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</si>
  <si>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</si>
  <si>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</si>
  <si>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</si>
  <si>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</si>
  <si>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</si>
  <si>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</si>
  <si>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</si>
  <si>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</si>
  <si>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</si>
  <si>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</si>
  <si>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</si>
  <si>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</si>
  <si>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</si>
  <si>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</si>
  <si>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</si>
  <si>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</si>
  <si>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</si>
  <si>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</si>
  <si>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</si>
  <si>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</si>
  <si>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</si>
  <si>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</si>
  <si>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</si>
  <si>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</si>
  <si>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</si>
  <si>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</si>
  <si>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</si>
  <si>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</si>
  <si>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</si>
  <si>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</si>
  <si>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</si>
  <si>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</si>
  <si>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</si>
  <si>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</si>
  <si>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</si>
  <si>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</si>
  <si>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</si>
  <si>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</si>
  <si>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</si>
  <si>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</si>
  <si>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</si>
  <si>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</si>
  <si>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</si>
  <si>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</si>
  <si>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</si>
  <si>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</si>
  <si>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</si>
  <si>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</si>
  <si>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</si>
  <si>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</si>
  <si>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</si>
  <si>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</si>
  <si>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</si>
  <si>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</si>
  <si>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</si>
  <si>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</si>
  <si>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</si>
  <si>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</si>
  <si>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</si>
  <si>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</si>
  <si>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</si>
  <si>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</si>
  <si>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</si>
  <si>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</si>
  <si>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</si>
  <si>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</si>
  <si>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</si>
  <si>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</si>
  <si>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</si>
  <si>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</si>
  <si>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</si>
  <si>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</si>
  <si>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</si>
  <si>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</si>
  <si>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</si>
  <si>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</si>
  <si>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</si>
  <si>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</si>
  <si>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</si>
  <si>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</si>
  <si>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</si>
  <si>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</si>
  <si>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</si>
  <si>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</si>
  <si>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</si>
  <si>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</si>
  <si>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</si>
  <si>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</si>
  <si>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</si>
  <si>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</si>
  <si>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</si>
  <si>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</si>
  <si>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</si>
  <si>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</si>
  <si>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</si>
  <si>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</si>
  <si>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</si>
  <si>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</si>
  <si>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</si>
  <si>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</si>
  <si>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</si>
  <si>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</si>
  <si>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</si>
  <si>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</si>
  <si>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</si>
  <si>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</si>
  <si>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</si>
  <si>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</si>
  <si>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</si>
  <si>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</si>
  <si>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</si>
  <si>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</si>
  <si>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</si>
  <si>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</si>
  <si>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</si>
  <si>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</si>
  <si>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</si>
  <si>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</si>
  <si>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</si>
  <si>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</si>
  <si>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</si>
  <si>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</si>
  <si>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</si>
  <si>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</si>
  <si>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</si>
  <si>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</si>
  <si>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</si>
  <si>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</si>
  <si>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</si>
  <si>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</si>
  <si>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</si>
  <si>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</si>
  <si>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</si>
  <si>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</si>
  <si>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</si>
  <si>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</si>
  <si>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</si>
  <si>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</si>
  <si>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</si>
  <si>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</si>
  <si>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</si>
  <si>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</si>
  <si>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</si>
  <si>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</si>
  <si>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</si>
  <si>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</si>
  <si>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</si>
  <si>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</si>
  <si>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</si>
  <si>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</si>
  <si>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</si>
  <si>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</si>
  <si>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</si>
  <si>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</si>
  <si>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</si>
  <si>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</si>
  <si>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</si>
  <si>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</si>
  <si>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</si>
  <si>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</si>
  <si>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</si>
  <si>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</si>
  <si>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</si>
  <si>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</si>
  <si>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</si>
  <si>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</si>
  <si>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</si>
  <si>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</si>
  <si>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</si>
  <si>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</si>
  <si>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</si>
  <si>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</si>
  <si>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</si>
  <si>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</si>
  <si>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</si>
  <si>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</si>
  <si>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</si>
  <si>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</si>
  <si>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</si>
  <si>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</si>
  <si>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</si>
  <si>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</si>
  <si>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</si>
  <si>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</si>
  <si>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</si>
  <si>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</si>
  <si>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</si>
  <si>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</si>
  <si>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</si>
  <si>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</si>
  <si>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</si>
  <si>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</si>
  <si>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</si>
  <si>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</si>
  <si>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</si>
  <si>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</si>
  <si>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</si>
  <si>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</si>
  <si>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</si>
  <si>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</si>
  <si>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</si>
  <si>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</si>
  <si>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</si>
  <si>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</si>
  <si>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</si>
  <si>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</si>
  <si>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</si>
  <si>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</si>
  <si>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</si>
  <si>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</si>
  <si>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</si>
  <si>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</si>
  <si>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</si>
  <si>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</si>
  <si>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</si>
  <si>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</si>
  <si>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</si>
  <si>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</si>
  <si>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</si>
  <si>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</si>
  <si>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</si>
  <si>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</si>
  <si>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</si>
  <si>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</si>
  <si>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</si>
  <si>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</si>
  <si>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</si>
  <si>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</si>
  <si>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</si>
  <si>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</si>
  <si>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</si>
  <si>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</si>
  <si>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</si>
  <si>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</si>
  <si>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</si>
  <si>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</si>
  <si>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</si>
  <si>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</si>
  <si>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</si>
  <si>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</si>
  <si>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</si>
  <si>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</si>
  <si>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</si>
  <si>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</si>
  <si>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</si>
  <si>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</si>
  <si>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</si>
  <si>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</si>
  <si>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</si>
  <si>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</si>
  <si>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</si>
  <si>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</si>
  <si>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</si>
  <si>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</si>
  <si>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</si>
  <si>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</si>
  <si>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</si>
  <si>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</si>
  <si>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</si>
  <si>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</si>
  <si>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</si>
  <si>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</si>
  <si>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</si>
  <si>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</si>
  <si>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</si>
  <si>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</si>
  <si>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</si>
  <si>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</si>
  <si>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</si>
  <si>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</si>
  <si>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</si>
  <si>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</si>
  <si>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</si>
  <si>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</si>
  <si>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</si>
  <si>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</si>
  <si>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</si>
  <si>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</si>
  <si>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</si>
  <si>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</si>
  <si>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</si>
  <si>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</si>
  <si>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</si>
  <si>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</si>
  <si>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</si>
  <si>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</si>
  <si>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</si>
  <si>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</si>
  <si>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</si>
  <si>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</si>
  <si>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</si>
  <si>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</si>
  <si>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</si>
  <si>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</si>
  <si>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</si>
  <si>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</si>
  <si>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</si>
  <si>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</si>
  <si>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</si>
  <si>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</si>
  <si>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</si>
  <si>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</si>
  <si>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</si>
  <si>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</si>
  <si>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</si>
  <si>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</si>
  <si>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</si>
  <si>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</si>
  <si>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</si>
  <si>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</si>
  <si>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</si>
  <si>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</si>
  <si>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</si>
  <si>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</si>
  <si>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</si>
  <si>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</si>
  <si>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</si>
  <si>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</si>
  <si>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</si>
  <si>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</si>
  <si>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</si>
  <si>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</si>
  <si>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</si>
  <si>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</si>
  <si>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</si>
  <si>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</si>
  <si>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</si>
  <si>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</si>
  <si>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</si>
  <si>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</si>
  <si>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</si>
  <si>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</si>
  <si>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</si>
  <si>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</si>
  <si>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</si>
  <si>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</si>
  <si>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</si>
  <si>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</si>
  <si>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</si>
  <si>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</si>
  <si>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</si>
  <si>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</si>
  <si>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</si>
  <si>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</si>
  <si>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</si>
  <si>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</si>
  <si>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</si>
  <si>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</si>
  <si>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</si>
  <si>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</si>
  <si>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</si>
  <si>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</si>
  <si>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</si>
  <si>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</si>
  <si>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</si>
  <si>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</si>
  <si>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</si>
  <si>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</si>
  <si>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</si>
  <si>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</si>
  <si>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</si>
  <si>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</si>
  <si>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</si>
  <si>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</si>
  <si>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</si>
  <si>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</si>
  <si>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</si>
  <si>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</si>
  <si>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</si>
  <si>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</si>
  <si>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</si>
  <si>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</si>
  <si>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</si>
  <si>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</si>
  <si>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</si>
  <si>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</si>
  <si>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</si>
  <si>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</si>
  <si>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</si>
  <si>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</si>
  <si>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</si>
  <si>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</si>
  <si>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</si>
  <si>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</si>
  <si>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</si>
  <si>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</si>
  <si>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</si>
  <si>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</si>
  <si>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</si>
  <si>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</si>
  <si>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</si>
  <si>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</si>
  <si>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</si>
  <si>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</si>
  <si>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</si>
  <si>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</si>
  <si>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</si>
  <si>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</si>
  <si>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</si>
  <si>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</si>
  <si>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</si>
  <si>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</si>
  <si>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</si>
  <si>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</si>
  <si>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</si>
  <si>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</si>
  <si>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</si>
  <si>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</si>
  <si>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</si>
  <si>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</si>
  <si>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</si>
  <si>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</si>
  <si>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</si>
  <si>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</si>
  <si>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</si>
  <si>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</si>
  <si>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</si>
  <si>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</si>
  <si>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</si>
  <si>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</si>
  <si>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</si>
  <si>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</si>
  <si>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</si>
  <si>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</si>
  <si>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</si>
  <si>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</si>
  <si>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</si>
  <si>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</si>
  <si>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</si>
  <si>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</si>
  <si>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</si>
  <si>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</si>
  <si>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</si>
  <si>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</si>
  <si>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</si>
  <si>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</si>
  <si>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</si>
  <si>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</si>
  <si>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</si>
  <si>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</si>
  <si>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</si>
  <si>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</si>
  <si>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</si>
  <si>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</si>
  <si>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</si>
  <si>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</si>
  <si>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</si>
  <si>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</si>
  <si>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</si>
  <si>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</si>
  <si>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</si>
  <si>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</si>
  <si>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</si>
  <si>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</si>
  <si>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</si>
  <si>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</si>
  <si>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</si>
  <si>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</si>
  <si>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</si>
  <si>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</si>
  <si>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</si>
  <si>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</si>
  <si>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</si>
  <si>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</si>
  <si>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</si>
  <si>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</si>
  <si>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</si>
  <si>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</si>
  <si>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</si>
  <si>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</si>
  <si>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</si>
  <si>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</si>
  <si>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</si>
  <si>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</si>
  <si>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</si>
  <si>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</si>
  <si>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</si>
  <si>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</si>
  <si>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</si>
  <si>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</si>
  <si>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</si>
  <si>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</si>
  <si>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</si>
  <si>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</si>
  <si>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</si>
  <si>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</si>
  <si>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</si>
  <si>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</si>
  <si>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</si>
  <si>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</si>
  <si>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</si>
  <si>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</si>
  <si>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</si>
  <si>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</si>
  <si>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</si>
  <si>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</si>
  <si>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</si>
  <si>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</si>
  <si>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</si>
  <si>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</si>
  <si>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</si>
  <si>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</si>
  <si>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</si>
  <si>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</si>
  <si>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</si>
  <si>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</si>
  <si>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</si>
  <si>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</si>
  <si>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</si>
  <si>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</si>
  <si>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</si>
  <si>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</si>
  <si>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</si>
  <si>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</si>
  <si>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</si>
  <si>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</si>
  <si>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</si>
  <si>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</si>
  <si>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</si>
  <si>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</si>
  <si>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</si>
  <si>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</si>
  <si>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</si>
  <si>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</si>
  <si>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</si>
  <si>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</si>
  <si>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</si>
  <si>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</si>
  <si>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</si>
  <si>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</si>
  <si>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</si>
  <si>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</si>
  <si>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</si>
  <si>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</si>
  <si>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</si>
  <si>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</si>
  <si>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</si>
  <si>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</si>
  <si>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</si>
  <si>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</si>
  <si>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</si>
  <si>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</si>
  <si>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</si>
  <si>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</si>
  <si>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</si>
  <si>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</si>
  <si>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</si>
  <si>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</si>
  <si>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</si>
  <si>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</si>
  <si>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</si>
  <si>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</si>
  <si>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</si>
  <si>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</si>
  <si>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</si>
  <si>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</si>
  <si>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</si>
  <si>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</si>
  <si>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</si>
  <si>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</si>
  <si>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</si>
  <si>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</si>
  <si>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</si>
  <si>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</si>
  <si>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</si>
  <si>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</si>
  <si>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</si>
  <si>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</si>
  <si>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</si>
  <si>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</si>
  <si>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</si>
  <si>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</si>
  <si>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</si>
  <si>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</si>
  <si>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</si>
  <si>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</si>
  <si>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</si>
  <si>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</si>
  <si>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</si>
  <si>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</si>
  <si>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</si>
  <si>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</si>
  <si>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</si>
  <si>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</si>
  <si>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</si>
  <si>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</si>
  <si>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</si>
  <si>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</si>
  <si>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</si>
  <si>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</si>
  <si>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</si>
  <si>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</si>
  <si>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</si>
  <si>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</si>
  <si>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</si>
  <si>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</si>
  <si>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</si>
  <si>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</si>
  <si>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</si>
  <si>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</si>
  <si>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</si>
  <si>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</si>
  <si>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</si>
  <si>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</si>
  <si>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</si>
  <si>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</si>
  <si>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</si>
  <si>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</si>
  <si>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</si>
  <si>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</si>
  <si>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</si>
  <si>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</si>
  <si>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</si>
  <si>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</si>
  <si>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</si>
  <si>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</si>
  <si>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</si>
  <si>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</si>
  <si>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</si>
  <si>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</si>
  <si>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</si>
  <si>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</si>
  <si>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</si>
  <si>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</si>
  <si>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</si>
  <si>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</si>
  <si>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</si>
  <si>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</si>
  <si>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</si>
  <si>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</si>
  <si>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</si>
  <si>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</si>
  <si>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</si>
  <si>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</si>
  <si>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</si>
  <si>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</si>
  <si>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</si>
  <si>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</si>
  <si>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</si>
  <si>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</si>
  <si>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</si>
  <si>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</si>
  <si>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</si>
  <si>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</si>
  <si>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</si>
  <si>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</si>
  <si>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</si>
  <si>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</si>
  <si>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</si>
  <si>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</si>
  <si>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</si>
  <si>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</si>
  <si>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</si>
  <si>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</si>
  <si>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</si>
  <si>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</si>
  <si>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</si>
  <si>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</si>
  <si>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</si>
  <si>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</si>
  <si>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</si>
  <si>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</si>
  <si>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</si>
  <si>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</si>
  <si>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</si>
  <si>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</si>
  <si>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</si>
  <si>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</si>
  <si>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</si>
  <si>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</si>
  <si>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</si>
  <si>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</si>
  <si>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</si>
  <si>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</si>
  <si>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</si>
  <si>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</si>
  <si>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</si>
  <si>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</si>
  <si>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</si>
  <si>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</si>
  <si>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</si>
  <si>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</si>
  <si>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</si>
  <si>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</si>
  <si>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</si>
  <si>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</si>
  <si>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</si>
  <si>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</si>
  <si>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</si>
  <si>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</si>
  <si>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</si>
  <si>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</si>
  <si>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</si>
  <si>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</si>
  <si>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</si>
  <si>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</si>
  <si>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</si>
  <si>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</si>
  <si>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</si>
  <si>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</si>
  <si>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</si>
  <si>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</si>
  <si>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</si>
  <si>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</si>
  <si>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</si>
  <si>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</si>
  <si>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</si>
  <si>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</si>
  <si>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</si>
  <si>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</si>
  <si>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</si>
  <si>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</si>
  <si>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</si>
  <si>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</si>
  <si>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</si>
  <si>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</si>
  <si>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</si>
  <si>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</si>
  <si>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</si>
  <si>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</si>
  <si>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</si>
  <si>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</si>
  <si>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</si>
  <si>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</si>
  <si>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</si>
  <si>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</si>
  <si>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</si>
  <si>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</si>
  <si>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</si>
  <si>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</si>
  <si>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</si>
  <si>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</si>
  <si>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</si>
  <si>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</si>
  <si>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</si>
  <si>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</si>
  <si>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</si>
  <si>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</si>
  <si>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</si>
  <si>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</si>
  <si>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</si>
  <si>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</si>
  <si>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</si>
  <si>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</si>
  <si>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</si>
  <si>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</si>
  <si>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</si>
  <si>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</si>
  <si>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</si>
  <si>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</si>
  <si>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</si>
  <si>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</si>
  <si>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</si>
  <si>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</si>
  <si>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</si>
  <si>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</si>
  <si>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</si>
  <si>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</si>
  <si>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</si>
  <si>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</si>
  <si>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</si>
  <si>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</si>
  <si>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</si>
  <si>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</si>
  <si>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</si>
  <si>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</si>
  <si>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</si>
  <si>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</si>
  <si>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</si>
  <si>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</si>
  <si>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</si>
  <si>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</si>
  <si>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</si>
  <si>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</si>
  <si>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</si>
  <si>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</si>
  <si>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</si>
  <si>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</si>
  <si>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</si>
  <si>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</si>
  <si>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</si>
  <si>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</si>
  <si>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</si>
  <si>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</si>
  <si>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</si>
  <si>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</si>
  <si>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</si>
  <si>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</si>
  <si>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</si>
  <si>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</si>
  <si>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</si>
  <si>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</si>
  <si>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</si>
  <si>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</si>
  <si>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</si>
  <si>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</si>
  <si>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</si>
  <si>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</si>
  <si>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</si>
  <si>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</si>
  <si>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</si>
  <si>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</si>
  <si>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</si>
  <si>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</si>
  <si>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</si>
  <si>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</si>
  <si>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</si>
  <si>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</si>
  <si>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</si>
  <si>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</si>
  <si>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</si>
  <si>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</si>
  <si>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</si>
  <si>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</si>
  <si>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</si>
  <si>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</si>
  <si>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</si>
  <si>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</si>
  <si>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</si>
  <si>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</si>
  <si>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</si>
  <si>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</si>
  <si>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</si>
  <si>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</si>
  <si>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</si>
  <si>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</si>
  <si>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</si>
  <si>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</si>
  <si>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</si>
  <si>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</si>
  <si>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</si>
  <si>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</si>
  <si>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</si>
  <si>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</si>
  <si>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</si>
  <si>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</si>
  <si>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</si>
  <si>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</si>
  <si>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</si>
  <si>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</si>
  <si>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</si>
  <si>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</si>
  <si>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</si>
  <si>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</si>
  <si>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</si>
  <si>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</si>
  <si>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</si>
  <si>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</si>
  <si>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</si>
  <si>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</si>
  <si>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</si>
  <si>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</si>
  <si>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</si>
  <si>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</si>
  <si>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</si>
  <si>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</si>
  <si>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</si>
  <si>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</si>
  <si>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</si>
  <si>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</si>
  <si>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</si>
  <si>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</si>
  <si>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</si>
  <si>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</si>
  <si>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</si>
  <si>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</si>
  <si>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</si>
  <si>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</si>
  <si>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</si>
  <si>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</si>
  <si>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</si>
  <si>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</si>
  <si>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</si>
  <si>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</si>
  <si>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</si>
  <si>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</si>
  <si>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</si>
  <si>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</si>
  <si>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</si>
  <si>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</si>
  <si>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</si>
  <si>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</si>
  <si>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</si>
  <si>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</si>
  <si>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</si>
  <si>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</si>
  <si>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</si>
  <si>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</si>
  <si>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</si>
  <si>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</si>
  <si>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</si>
  <si>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</si>
  <si>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</si>
  <si>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</si>
  <si>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</si>
  <si>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</si>
  <si>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LABORATORIO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</si>
  <si>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</si>
  <si>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</si>
  <si>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</si>
  <si>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</si>
  <si>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</si>
  <si>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</si>
  <si>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</si>
  <si>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</si>
  <si>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</si>
  <si>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</si>
  <si>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</si>
  <si>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</si>
  <si>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</si>
  <si>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</si>
  <si>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</si>
  <si>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</si>
  <si>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</si>
  <si>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</si>
  <si>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</si>
  <si>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</si>
  <si>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</si>
  <si>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</si>
  <si>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</si>
  <si>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</si>
  <si>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</si>
  <si>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</si>
  <si>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</si>
  <si>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</si>
  <si>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</si>
  <si>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</si>
  <si>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</si>
  <si>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</si>
  <si>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</si>
  <si>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</si>
  <si>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</si>
  <si>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</si>
  <si>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</si>
  <si>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</si>
  <si>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</si>
  <si>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</si>
  <si>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</si>
  <si>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</si>
  <si>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</si>
  <si>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</si>
  <si>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</si>
  <si>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</si>
  <si>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</si>
  <si>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</si>
  <si>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</si>
  <si>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</si>
  <si>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</si>
  <si>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</si>
  <si>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</si>
  <si>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</si>
  <si>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</si>
  <si>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</si>
  <si>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</si>
  <si>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</si>
  <si>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</si>
  <si>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</si>
  <si>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</si>
  <si>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Calida del Aire</t>
  </si>
  <si>
    <t>Tecnologías Limpias</t>
  </si>
  <si>
    <t>Cronometro Grande</t>
  </si>
  <si>
    <t>Cronometro Pequeño</t>
  </si>
  <si>
    <t xml:space="preserve">Almacén </t>
  </si>
  <si>
    <t>Decanatura</t>
  </si>
  <si>
    <t>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</si>
</sst>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67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49" fontId="10" fillId="2" borderId="0" xfId="0" applyNumberFormat="1" applyFont="1" applyFill="1" applyAlignment="1">
      <alignment horizontal="left" vertical="center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10" fillId="2" borderId="8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6" fillId="0" borderId="1" xfId="0" applyFont="1" applyBorder="1"/>
    <xf numFmtId="0" fontId="22" fillId="0" borderId="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0" fillId="0" borderId="29" xfId="0" applyBorder="1" applyAlignment="1">
      <alignment vertic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14" fontId="0" fillId="0" borderId="28" xfId="0" applyNumberFormat="1" applyFont="1" applyBorder="1" applyAlignment="1">
      <alignment vertic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4" fontId="0" fillId="0" borderId="28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0" borderId="28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14" fontId="0" fillId="0" borderId="28" xfId="0" applyNumberFormat="1" applyFont="1" applyBorder="1" applyAlignment="1">
      <alignment horizontal="center" vertical="center" wrapText="1"/>
    </xf>
    <xf numFmtId="14" fontId="0" fillId="0" borderId="29" xfId="0" applyNumberFormat="1" applyFont="1" applyBorder="1" applyAlignment="1">
      <alignment horizontal="center" vertical="center" wrapText="1"/>
    </xf>
    <xf numFmtId="14" fontId="0" fillId="0" borderId="29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6" borderId="20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624" workbookViewId="0">
      <selection activeCell="B639" sqref="B639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53" t="s">
        <v>425</v>
      </c>
      <c r="B1" s="154" t="s">
        <v>426</v>
      </c>
      <c r="C1" s="155" t="s">
        <v>427</v>
      </c>
      <c r="D1" s="154" t="s">
        <v>428</v>
      </c>
      <c r="E1" s="154" t="s">
        <v>2115</v>
      </c>
      <c r="F1" s="154" t="s">
        <v>1903</v>
      </c>
      <c r="G1" s="154" t="s">
        <v>1904</v>
      </c>
      <c r="H1" s="154" t="s">
        <v>1905</v>
      </c>
      <c r="I1" s="154" t="s">
        <v>1906</v>
      </c>
      <c r="J1" s="154" t="s">
        <v>1907</v>
      </c>
      <c r="K1" s="154" t="s">
        <v>1908</v>
      </c>
      <c r="L1" s="154" t="s">
        <v>1909</v>
      </c>
      <c r="M1" s="154" t="s">
        <v>1910</v>
      </c>
      <c r="N1" s="154" t="s">
        <v>1911</v>
      </c>
      <c r="O1" s="154" t="s">
        <v>1912</v>
      </c>
      <c r="P1" s="154" t="s">
        <v>1913</v>
      </c>
      <c r="Q1" s="154" t="s">
        <v>1970</v>
      </c>
      <c r="R1" s="154" t="s">
        <v>1971</v>
      </c>
      <c r="S1" s="154" t="s">
        <v>1914</v>
      </c>
      <c r="T1" s="154" t="s">
        <v>2437</v>
      </c>
      <c r="U1" s="154" t="s">
        <v>1915</v>
      </c>
      <c r="V1" s="154" t="s">
        <v>1916</v>
      </c>
      <c r="W1" s="154" t="s">
        <v>2438</v>
      </c>
      <c r="X1" s="154" t="s">
        <v>1917</v>
      </c>
      <c r="Y1" s="154" t="s">
        <v>2439</v>
      </c>
      <c r="Z1" s="154" t="s">
        <v>1918</v>
      </c>
      <c r="AA1" s="154" t="s">
        <v>1919</v>
      </c>
      <c r="AB1" s="154" t="s">
        <v>2440</v>
      </c>
      <c r="AC1" s="154" t="s">
        <v>1920</v>
      </c>
      <c r="AD1" s="154" t="s">
        <v>1921</v>
      </c>
      <c r="AE1" s="154" t="s">
        <v>2441</v>
      </c>
      <c r="AF1" s="154" t="s">
        <v>2436</v>
      </c>
      <c r="AG1" s="154" t="s">
        <v>1922</v>
      </c>
      <c r="AH1" s="154" t="s">
        <v>1923</v>
      </c>
      <c r="AI1" s="154" t="s">
        <v>1924</v>
      </c>
      <c r="AJ1" s="154" t="s">
        <v>1938</v>
      </c>
      <c r="AK1" s="154" t="s">
        <v>2116</v>
      </c>
      <c r="AL1" s="154" t="s">
        <v>1785</v>
      </c>
      <c r="AM1" s="156" t="s">
        <v>1786</v>
      </c>
    </row>
    <row r="2" spans="1:39" x14ac:dyDescent="0.25">
      <c r="A2" s="212" t="s">
        <v>429</v>
      </c>
      <c r="B2" s="213"/>
      <c r="C2" s="214"/>
      <c r="D2" s="47"/>
      <c r="E2" s="48"/>
      <c r="F2" s="49"/>
      <c r="G2" s="3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6"/>
    </row>
    <row r="3" spans="1:39" x14ac:dyDescent="0.25">
      <c r="A3" s="52" t="s">
        <v>430</v>
      </c>
      <c r="B3" s="53" t="s">
        <v>431</v>
      </c>
      <c r="C3" s="37" t="s">
        <v>2132</v>
      </c>
      <c r="D3" s="54" t="s">
        <v>432</v>
      </c>
      <c r="E3" s="48">
        <v>950</v>
      </c>
      <c r="F3" s="55"/>
      <c r="G3" s="37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f t="shared" ref="S3:S43" si="0">SUM(E3:R3)</f>
        <v>950</v>
      </c>
      <c r="T3" s="50"/>
      <c r="U3" s="50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>
        <f t="shared" ref="AK3:AK30" si="1">SUM(T3:AJ3)</f>
        <v>0</v>
      </c>
      <c r="AL3" s="50">
        <f t="shared" ref="AL3:AL43" si="2">S3-AK3</f>
        <v>950</v>
      </c>
      <c r="AM3" s="56" t="s">
        <v>1787</v>
      </c>
    </row>
    <row r="4" spans="1:39" x14ac:dyDescent="0.25">
      <c r="A4" s="52" t="s">
        <v>433</v>
      </c>
      <c r="B4" s="53" t="s">
        <v>434</v>
      </c>
      <c r="C4" s="56" t="s">
        <v>2133</v>
      </c>
      <c r="D4" s="54" t="s">
        <v>435</v>
      </c>
      <c r="E4" s="48">
        <v>1500</v>
      </c>
      <c r="F4" s="55"/>
      <c r="G4" s="37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>
        <f t="shared" si="0"/>
        <v>1500</v>
      </c>
      <c r="T4" s="50"/>
      <c r="U4" s="50"/>
      <c r="V4" s="51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>
        <f t="shared" si="1"/>
        <v>0</v>
      </c>
      <c r="AL4" s="50">
        <f t="shared" si="2"/>
        <v>1500</v>
      </c>
      <c r="AM4" s="56" t="s">
        <v>1787</v>
      </c>
    </row>
    <row r="5" spans="1:39" x14ac:dyDescent="0.25">
      <c r="A5" s="52" t="s">
        <v>436</v>
      </c>
      <c r="B5" s="53" t="s">
        <v>437</v>
      </c>
      <c r="C5" s="56" t="s">
        <v>2134</v>
      </c>
      <c r="D5" s="54" t="s">
        <v>435</v>
      </c>
      <c r="E5" s="48">
        <v>500</v>
      </c>
      <c r="F5" s="55"/>
      <c r="G5" s="3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f t="shared" si="0"/>
        <v>500</v>
      </c>
      <c r="T5" s="50"/>
      <c r="U5" s="50"/>
      <c r="V5" s="51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>
        <f t="shared" si="1"/>
        <v>0</v>
      </c>
      <c r="AL5" s="50">
        <f t="shared" si="2"/>
        <v>500</v>
      </c>
      <c r="AM5" s="56" t="s">
        <v>1787</v>
      </c>
    </row>
    <row r="6" spans="1:39" x14ac:dyDescent="0.25">
      <c r="A6" s="52" t="s">
        <v>438</v>
      </c>
      <c r="B6" s="53" t="s">
        <v>439</v>
      </c>
      <c r="C6" s="56" t="s">
        <v>2135</v>
      </c>
      <c r="D6" s="54" t="s">
        <v>440</v>
      </c>
      <c r="E6" s="48">
        <v>0</v>
      </c>
      <c r="F6" s="55"/>
      <c r="G6" s="37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 t="shared" si="0"/>
        <v>0</v>
      </c>
      <c r="T6" s="50"/>
      <c r="U6" s="50"/>
      <c r="V6" s="51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>
        <f t="shared" si="1"/>
        <v>0</v>
      </c>
      <c r="AL6" s="50">
        <f t="shared" si="2"/>
        <v>0</v>
      </c>
      <c r="AM6" s="56" t="s">
        <v>1787</v>
      </c>
    </row>
    <row r="7" spans="1:39" x14ac:dyDescent="0.25">
      <c r="A7" s="52" t="s">
        <v>441</v>
      </c>
      <c r="B7" s="53" t="s">
        <v>442</v>
      </c>
      <c r="C7" s="56" t="s">
        <v>2136</v>
      </c>
      <c r="D7" s="54" t="s">
        <v>435</v>
      </c>
      <c r="E7" s="48">
        <v>2000</v>
      </c>
      <c r="F7" s="55"/>
      <c r="G7" s="3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>
        <f t="shared" si="0"/>
        <v>2000</v>
      </c>
      <c r="T7" s="50"/>
      <c r="U7" s="50"/>
      <c r="V7" s="51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>
        <f t="shared" si="1"/>
        <v>0</v>
      </c>
      <c r="AL7" s="50">
        <f t="shared" si="2"/>
        <v>2000</v>
      </c>
      <c r="AM7" s="56" t="s">
        <v>1787</v>
      </c>
    </row>
    <row r="8" spans="1:39" x14ac:dyDescent="0.25">
      <c r="A8" s="52" t="s">
        <v>443</v>
      </c>
      <c r="B8" s="53" t="s">
        <v>2137</v>
      </c>
      <c r="C8" s="56" t="s">
        <v>2138</v>
      </c>
      <c r="D8" s="54" t="s">
        <v>435</v>
      </c>
      <c r="E8" s="48">
        <v>2</v>
      </c>
      <c r="F8" s="55"/>
      <c r="G8" s="37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>
        <f t="shared" si="0"/>
        <v>2</v>
      </c>
      <c r="T8" s="50"/>
      <c r="U8" s="50"/>
      <c r="V8" s="5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>
        <f t="shared" si="1"/>
        <v>0</v>
      </c>
      <c r="AL8" s="50">
        <f t="shared" si="2"/>
        <v>2</v>
      </c>
      <c r="AM8" s="56" t="s">
        <v>1788</v>
      </c>
    </row>
    <row r="9" spans="1:39" x14ac:dyDescent="0.25">
      <c r="A9" s="52" t="s">
        <v>444</v>
      </c>
      <c r="B9" s="53" t="s">
        <v>445</v>
      </c>
      <c r="C9" s="37" t="s">
        <v>446</v>
      </c>
      <c r="D9" s="54" t="s">
        <v>447</v>
      </c>
      <c r="E9" s="48">
        <v>1050</v>
      </c>
      <c r="F9" s="55"/>
      <c r="G9" s="37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>
        <f t="shared" si="0"/>
        <v>1050</v>
      </c>
      <c r="T9" s="50"/>
      <c r="U9" s="50"/>
      <c r="V9" s="51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>
        <f t="shared" si="1"/>
        <v>0</v>
      </c>
      <c r="AL9" s="50">
        <f t="shared" si="2"/>
        <v>1050</v>
      </c>
      <c r="AM9" s="56" t="s">
        <v>1787</v>
      </c>
    </row>
    <row r="10" spans="1:39" x14ac:dyDescent="0.25">
      <c r="A10" s="52" t="s">
        <v>448</v>
      </c>
      <c r="B10" s="53" t="s">
        <v>449</v>
      </c>
      <c r="C10" s="37" t="s">
        <v>446</v>
      </c>
      <c r="D10" s="54" t="s">
        <v>440</v>
      </c>
      <c r="E10" s="48">
        <v>1000</v>
      </c>
      <c r="F10" s="55"/>
      <c r="G10" s="3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>
        <f t="shared" si="0"/>
        <v>1000</v>
      </c>
      <c r="T10" s="50"/>
      <c r="U10" s="50"/>
      <c r="V10" s="51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f t="shared" si="1"/>
        <v>0</v>
      </c>
      <c r="AL10" s="50">
        <f t="shared" si="2"/>
        <v>1000</v>
      </c>
      <c r="AM10" s="56" t="s">
        <v>1787</v>
      </c>
    </row>
    <row r="11" spans="1:39" x14ac:dyDescent="0.25">
      <c r="A11" s="212" t="s">
        <v>450</v>
      </c>
      <c r="B11" s="213"/>
      <c r="C11" s="214"/>
      <c r="D11" s="47"/>
      <c r="E11" s="48">
        <v>0</v>
      </c>
      <c r="F11" s="55"/>
      <c r="G11" s="37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f t="shared" si="0"/>
        <v>0</v>
      </c>
      <c r="T11" s="50"/>
      <c r="U11" s="50"/>
      <c r="V11" s="51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f t="shared" si="1"/>
        <v>0</v>
      </c>
      <c r="AL11" s="50">
        <f t="shared" si="2"/>
        <v>0</v>
      </c>
      <c r="AM11" s="56"/>
    </row>
    <row r="12" spans="1:39" x14ac:dyDescent="0.25">
      <c r="A12" s="52" t="s">
        <v>451</v>
      </c>
      <c r="B12" s="53" t="s">
        <v>452</v>
      </c>
      <c r="C12" s="56" t="s">
        <v>2139</v>
      </c>
      <c r="D12" s="54" t="s">
        <v>435</v>
      </c>
      <c r="E12" s="48">
        <v>5599</v>
      </c>
      <c r="F12" s="55"/>
      <c r="G12" s="3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f t="shared" si="0"/>
        <v>5599</v>
      </c>
      <c r="T12" s="50"/>
      <c r="U12" s="50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200</v>
      </c>
      <c r="AL12" s="50">
        <f t="shared" si="2"/>
        <v>5399</v>
      </c>
      <c r="AM12" s="56" t="s">
        <v>1787</v>
      </c>
    </row>
    <row r="13" spans="1:39" x14ac:dyDescent="0.25">
      <c r="A13" s="52" t="s">
        <v>453</v>
      </c>
      <c r="B13" s="53" t="s">
        <v>454</v>
      </c>
      <c r="C13" s="37" t="s">
        <v>2140</v>
      </c>
      <c r="D13" s="54" t="s">
        <v>432</v>
      </c>
      <c r="E13" s="48">
        <v>24.8</v>
      </c>
      <c r="F13" s="55"/>
      <c r="G13" s="3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f t="shared" si="0"/>
        <v>24.8</v>
      </c>
      <c r="T13" s="50"/>
      <c r="U13" s="50"/>
      <c r="V13" s="51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f t="shared" si="1"/>
        <v>0</v>
      </c>
      <c r="AL13" s="50">
        <f t="shared" si="2"/>
        <v>24.8</v>
      </c>
      <c r="AM13" s="56" t="s">
        <v>1789</v>
      </c>
    </row>
    <row r="14" spans="1:39" x14ac:dyDescent="0.25">
      <c r="A14" s="52" t="s">
        <v>455</v>
      </c>
      <c r="B14" s="53" t="s">
        <v>456</v>
      </c>
      <c r="C14" s="57" t="s">
        <v>2141</v>
      </c>
      <c r="D14" s="54" t="s">
        <v>435</v>
      </c>
      <c r="E14" s="48">
        <v>5746.6</v>
      </c>
      <c r="F14" s="55"/>
      <c r="G14" s="37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f t="shared" si="0"/>
        <v>5746.6</v>
      </c>
      <c r="T14" s="50">
        <f>100</f>
        <v>100</v>
      </c>
      <c r="U14" s="50"/>
      <c r="V14" s="51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f t="shared" si="1"/>
        <v>100</v>
      </c>
      <c r="AL14" s="50">
        <f t="shared" si="2"/>
        <v>5646.6</v>
      </c>
      <c r="AM14" s="56" t="s">
        <v>1787</v>
      </c>
    </row>
    <row r="15" spans="1:39" x14ac:dyDescent="0.25">
      <c r="A15" s="52" t="s">
        <v>457</v>
      </c>
      <c r="B15" s="53" t="s">
        <v>458</v>
      </c>
      <c r="C15" s="56" t="s">
        <v>2142</v>
      </c>
      <c r="D15" s="54" t="s">
        <v>435</v>
      </c>
      <c r="E15" s="48">
        <v>955.19999999999982</v>
      </c>
      <c r="F15" s="55"/>
      <c r="G15" s="3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>
        <f t="shared" si="0"/>
        <v>955.19999999999982</v>
      </c>
      <c r="T15" s="50"/>
      <c r="U15" s="50"/>
      <c r="V15" s="51"/>
      <c r="W15" s="50">
        <f>500</f>
        <v>500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f t="shared" si="1"/>
        <v>500</v>
      </c>
      <c r="AL15" s="50">
        <f t="shared" si="2"/>
        <v>455.19999999999982</v>
      </c>
      <c r="AM15" s="56" t="s">
        <v>1787</v>
      </c>
    </row>
    <row r="16" spans="1:39" x14ac:dyDescent="0.25">
      <c r="A16" s="52" t="s">
        <v>459</v>
      </c>
      <c r="B16" s="53" t="s">
        <v>1925</v>
      </c>
      <c r="C16" s="57" t="s">
        <v>2143</v>
      </c>
      <c r="D16" s="54" t="s">
        <v>432</v>
      </c>
      <c r="E16" s="48">
        <v>0</v>
      </c>
      <c r="F16" s="55"/>
      <c r="G16" s="3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f>2</f>
        <v>2</v>
      </c>
      <c r="S16" s="50">
        <f t="shared" si="0"/>
        <v>2</v>
      </c>
      <c r="T16" s="50"/>
      <c r="U16" s="50"/>
      <c r="V16" s="51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v>0.2</v>
      </c>
      <c r="AL16" s="50">
        <f t="shared" si="2"/>
        <v>1.8</v>
      </c>
      <c r="AM16" s="56" t="s">
        <v>1789</v>
      </c>
    </row>
    <row r="17" spans="1:39" x14ac:dyDescent="0.25">
      <c r="A17" s="52" t="s">
        <v>460</v>
      </c>
      <c r="B17" s="53" t="s">
        <v>461</v>
      </c>
      <c r="C17" s="56" t="s">
        <v>2144</v>
      </c>
      <c r="D17" s="54" t="s">
        <v>435</v>
      </c>
      <c r="E17" s="48">
        <v>2800</v>
      </c>
      <c r="F17" s="55"/>
      <c r="G17" s="37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>
        <f t="shared" si="0"/>
        <v>2800</v>
      </c>
      <c r="T17" s="50"/>
      <c r="U17" s="50"/>
      <c r="V17" s="51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>
        <f t="shared" si="1"/>
        <v>0</v>
      </c>
      <c r="AL17" s="50">
        <f t="shared" si="2"/>
        <v>2800</v>
      </c>
      <c r="AM17" s="56" t="s">
        <v>1787</v>
      </c>
    </row>
    <row r="18" spans="1:39" x14ac:dyDescent="0.25">
      <c r="A18" s="52" t="s">
        <v>462</v>
      </c>
      <c r="B18" s="53" t="s">
        <v>463</v>
      </c>
      <c r="C18" s="56" t="s">
        <v>2145</v>
      </c>
      <c r="D18" s="54" t="s">
        <v>435</v>
      </c>
      <c r="E18" s="48">
        <v>2100</v>
      </c>
      <c r="F18" s="55"/>
      <c r="G18" s="37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>
        <f t="shared" si="0"/>
        <v>2100</v>
      </c>
      <c r="T18" s="50"/>
      <c r="U18" s="50"/>
      <c r="V18" s="51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>
        <f t="shared" si="1"/>
        <v>0</v>
      </c>
      <c r="AL18" s="50">
        <f t="shared" si="2"/>
        <v>2100</v>
      </c>
      <c r="AM18" s="56" t="s">
        <v>1787</v>
      </c>
    </row>
    <row r="19" spans="1:39" x14ac:dyDescent="0.25">
      <c r="A19" s="52" t="s">
        <v>464</v>
      </c>
      <c r="B19" s="53" t="s">
        <v>465</v>
      </c>
      <c r="C19" s="56" t="s">
        <v>2146</v>
      </c>
      <c r="D19" s="54" t="s">
        <v>435</v>
      </c>
      <c r="E19" s="48">
        <v>3909.5</v>
      </c>
      <c r="F19" s="55"/>
      <c r="G19" s="3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>
        <f t="shared" si="0"/>
        <v>3909.5</v>
      </c>
      <c r="T19" s="50"/>
      <c r="U19" s="50"/>
      <c r="V19" s="51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>
        <v>1000</v>
      </c>
      <c r="AL19" s="50">
        <f t="shared" si="2"/>
        <v>2909.5</v>
      </c>
      <c r="AM19" s="56" t="s">
        <v>1787</v>
      </c>
    </row>
    <row r="20" spans="1:39" x14ac:dyDescent="0.25">
      <c r="A20" s="52" t="s">
        <v>466</v>
      </c>
      <c r="B20" s="53" t="s">
        <v>467</v>
      </c>
      <c r="C20" s="56" t="s">
        <v>2147</v>
      </c>
      <c r="D20" s="54" t="s">
        <v>468</v>
      </c>
      <c r="E20" s="48">
        <v>250</v>
      </c>
      <c r="F20" s="55"/>
      <c r="G20" s="37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f t="shared" si="0"/>
        <v>250</v>
      </c>
      <c r="T20" s="50"/>
      <c r="U20" s="50"/>
      <c r="V20" s="51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>
        <f t="shared" si="1"/>
        <v>0</v>
      </c>
      <c r="AL20" s="50">
        <f t="shared" si="2"/>
        <v>250</v>
      </c>
      <c r="AM20" s="56" t="s">
        <v>1787</v>
      </c>
    </row>
    <row r="21" spans="1:39" x14ac:dyDescent="0.25">
      <c r="A21" s="52" t="s">
        <v>469</v>
      </c>
      <c r="B21" s="53" t="s">
        <v>470</v>
      </c>
      <c r="C21" s="58" t="s">
        <v>2148</v>
      </c>
      <c r="D21" s="54" t="s">
        <v>435</v>
      </c>
      <c r="E21" s="48">
        <v>2200</v>
      </c>
      <c r="F21" s="55"/>
      <c r="G21" s="3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 t="shared" si="0"/>
        <v>2200</v>
      </c>
      <c r="T21" s="50"/>
      <c r="U21" s="50"/>
      <c r="V21" s="51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25</v>
      </c>
      <c r="AL21" s="50">
        <f t="shared" si="2"/>
        <v>2175</v>
      </c>
      <c r="AM21" s="56" t="s">
        <v>1787</v>
      </c>
    </row>
    <row r="22" spans="1:39" x14ac:dyDescent="0.25">
      <c r="A22" s="52" t="s">
        <v>471</v>
      </c>
      <c r="B22" s="53" t="s">
        <v>472</v>
      </c>
      <c r="C22" s="57" t="s">
        <v>2149</v>
      </c>
      <c r="D22" s="54" t="s">
        <v>435</v>
      </c>
      <c r="E22" s="48">
        <v>3240</v>
      </c>
      <c r="F22" s="55"/>
      <c r="G22" s="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f t="shared" si="0"/>
        <v>3240</v>
      </c>
      <c r="T22" s="50"/>
      <c r="U22" s="50"/>
      <c r="V22" s="51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f t="shared" si="1"/>
        <v>0</v>
      </c>
      <c r="AL22" s="50">
        <f t="shared" si="2"/>
        <v>3240</v>
      </c>
      <c r="AM22" s="56" t="s">
        <v>1787</v>
      </c>
    </row>
    <row r="23" spans="1:39" x14ac:dyDescent="0.25">
      <c r="A23" s="59" t="s">
        <v>473</v>
      </c>
      <c r="B23" s="60" t="s">
        <v>474</v>
      </c>
      <c r="C23" s="56" t="s">
        <v>2150</v>
      </c>
      <c r="D23" s="142" t="s">
        <v>435</v>
      </c>
      <c r="E23" s="48">
        <v>800</v>
      </c>
      <c r="F23" s="55"/>
      <c r="G23" s="37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f t="shared" si="0"/>
        <v>800</v>
      </c>
      <c r="T23" s="50"/>
      <c r="U23" s="50"/>
      <c r="V23" s="51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>
        <f t="shared" si="1"/>
        <v>0</v>
      </c>
      <c r="AL23" s="50">
        <f t="shared" si="2"/>
        <v>800</v>
      </c>
      <c r="AM23" s="56" t="s">
        <v>1787</v>
      </c>
    </row>
    <row r="24" spans="1:39" x14ac:dyDescent="0.25">
      <c r="A24" s="52" t="s">
        <v>475</v>
      </c>
      <c r="B24" s="53" t="s">
        <v>476</v>
      </c>
      <c r="C24" s="57" t="s">
        <v>2151</v>
      </c>
      <c r="D24" s="142" t="s">
        <v>477</v>
      </c>
      <c r="E24" s="48">
        <v>104.31</v>
      </c>
      <c r="F24" s="55"/>
      <c r="G24" s="37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f t="shared" si="0"/>
        <v>104.31</v>
      </c>
      <c r="T24" s="50"/>
      <c r="U24" s="50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>
        <f t="shared" si="1"/>
        <v>0</v>
      </c>
      <c r="AL24" s="50">
        <f t="shared" si="2"/>
        <v>104.31</v>
      </c>
      <c r="AM24" s="56" t="s">
        <v>1787</v>
      </c>
    </row>
    <row r="25" spans="1:39" x14ac:dyDescent="0.25">
      <c r="A25" s="52" t="s">
        <v>478</v>
      </c>
      <c r="B25" s="53" t="s">
        <v>479</v>
      </c>
      <c r="C25" s="56" t="s">
        <v>2152</v>
      </c>
      <c r="D25" s="142" t="s">
        <v>440</v>
      </c>
      <c r="E25" s="48">
        <v>1000</v>
      </c>
      <c r="F25" s="55"/>
      <c r="G25" s="3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 t="shared" si="0"/>
        <v>1000</v>
      </c>
      <c r="T25" s="50"/>
      <c r="U25" s="50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f t="shared" si="1"/>
        <v>0</v>
      </c>
      <c r="AL25" s="50">
        <f t="shared" si="2"/>
        <v>1000</v>
      </c>
      <c r="AM25" s="56" t="s">
        <v>1787</v>
      </c>
    </row>
    <row r="26" spans="1:39" x14ac:dyDescent="0.25">
      <c r="A26" s="52" t="s">
        <v>480</v>
      </c>
      <c r="B26" s="53" t="s">
        <v>481</v>
      </c>
      <c r="C26" s="56" t="s">
        <v>2153</v>
      </c>
      <c r="D26" s="54" t="s">
        <v>468</v>
      </c>
      <c r="E26" s="48">
        <v>588</v>
      </c>
      <c r="F26" s="55"/>
      <c r="G26" s="3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>
        <f t="shared" si="0"/>
        <v>588</v>
      </c>
      <c r="T26" s="50"/>
      <c r="U26" s="50"/>
      <c r="V26" s="51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>
        <f t="shared" si="1"/>
        <v>0</v>
      </c>
      <c r="AL26" s="50">
        <f t="shared" si="2"/>
        <v>588</v>
      </c>
      <c r="AM26" s="56" t="s">
        <v>1787</v>
      </c>
    </row>
    <row r="27" spans="1:39" x14ac:dyDescent="0.25">
      <c r="A27" s="52" t="s">
        <v>482</v>
      </c>
      <c r="B27" s="61" t="s">
        <v>483</v>
      </c>
      <c r="C27" s="57" t="s">
        <v>2154</v>
      </c>
      <c r="D27" s="54" t="s">
        <v>440</v>
      </c>
      <c r="E27" s="48">
        <v>100</v>
      </c>
      <c r="F27" s="55"/>
      <c r="G27" s="3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>
        <f t="shared" si="0"/>
        <v>100</v>
      </c>
      <c r="T27" s="50"/>
      <c r="U27" s="50"/>
      <c r="V27" s="51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>
        <f t="shared" si="1"/>
        <v>0</v>
      </c>
      <c r="AL27" s="50">
        <f t="shared" si="2"/>
        <v>100</v>
      </c>
      <c r="AM27" s="56" t="s">
        <v>1787</v>
      </c>
    </row>
    <row r="28" spans="1:39" x14ac:dyDescent="0.25">
      <c r="A28" s="52" t="s">
        <v>484</v>
      </c>
      <c r="B28" s="61" t="s">
        <v>485</v>
      </c>
      <c r="C28" s="62" t="s">
        <v>2155</v>
      </c>
      <c r="D28" s="54" t="s">
        <v>440</v>
      </c>
      <c r="E28" s="48">
        <v>100</v>
      </c>
      <c r="F28" s="55"/>
      <c r="G28" s="3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si="0"/>
        <v>100</v>
      </c>
      <c r="T28" s="50"/>
      <c r="U28" s="50"/>
      <c r="V28" s="51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>
        <f t="shared" si="1"/>
        <v>0</v>
      </c>
      <c r="AL28" s="50">
        <f t="shared" si="2"/>
        <v>100</v>
      </c>
      <c r="AM28" s="56"/>
    </row>
    <row r="29" spans="1:39" x14ac:dyDescent="0.25">
      <c r="A29" s="52" t="s">
        <v>486</v>
      </c>
      <c r="B29" s="61" t="s">
        <v>487</v>
      </c>
      <c r="C29" s="62" t="s">
        <v>488</v>
      </c>
      <c r="D29" s="54" t="s">
        <v>435</v>
      </c>
      <c r="E29" s="48">
        <v>974</v>
      </c>
      <c r="F29" s="55"/>
      <c r="G29" s="3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f t="shared" si="0"/>
        <v>974</v>
      </c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>
        <f t="shared" si="1"/>
        <v>0</v>
      </c>
      <c r="AL29" s="50">
        <f t="shared" si="2"/>
        <v>974</v>
      </c>
      <c r="AM29" s="56" t="s">
        <v>1787</v>
      </c>
    </row>
    <row r="30" spans="1:39" x14ac:dyDescent="0.25">
      <c r="A30" s="52" t="s">
        <v>489</v>
      </c>
      <c r="B30" s="61" t="s">
        <v>490</v>
      </c>
      <c r="C30" s="57" t="s">
        <v>2156</v>
      </c>
      <c r="D30" s="54" t="s">
        <v>468</v>
      </c>
      <c r="E30" s="48">
        <v>1000</v>
      </c>
      <c r="F30" s="55"/>
      <c r="G30" s="3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>
        <f t="shared" si="0"/>
        <v>1000</v>
      </c>
      <c r="T30" s="50"/>
      <c r="U30" s="50"/>
      <c r="V30" s="51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f t="shared" si="1"/>
        <v>0</v>
      </c>
      <c r="AL30" s="50">
        <f t="shared" si="2"/>
        <v>1000</v>
      </c>
      <c r="AM30" s="56" t="s">
        <v>1787</v>
      </c>
    </row>
    <row r="31" spans="1:39" x14ac:dyDescent="0.25">
      <c r="A31" s="52" t="s">
        <v>491</v>
      </c>
      <c r="B31" s="61" t="s">
        <v>2157</v>
      </c>
      <c r="C31" s="62" t="s">
        <v>492</v>
      </c>
      <c r="D31" s="54"/>
      <c r="E31" s="48">
        <v>1</v>
      </c>
      <c r="F31" s="55"/>
      <c r="G31" s="3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>
        <f t="shared" si="0"/>
        <v>1</v>
      </c>
      <c r="T31" s="50"/>
      <c r="U31" s="50"/>
      <c r="V31" s="51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>
        <v>0</v>
      </c>
      <c r="AL31" s="50">
        <f t="shared" si="2"/>
        <v>1</v>
      </c>
      <c r="AM31" s="56" t="s">
        <v>1788</v>
      </c>
    </row>
    <row r="32" spans="1:39" x14ac:dyDescent="0.25">
      <c r="A32" s="52" t="s">
        <v>1813</v>
      </c>
      <c r="B32" s="61" t="s">
        <v>1892</v>
      </c>
      <c r="C32" s="57" t="s">
        <v>2158</v>
      </c>
      <c r="D32" s="54" t="s">
        <v>435</v>
      </c>
      <c r="E32" s="48">
        <v>640.12</v>
      </c>
      <c r="F32" s="55"/>
      <c r="G32" s="3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>
        <f t="shared" si="0"/>
        <v>640.12</v>
      </c>
      <c r="T32" s="50"/>
      <c r="U32" s="50"/>
      <c r="V32" s="51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>
        <f t="shared" ref="AK32:AK43" si="3">SUM(T32:AJ32)</f>
        <v>0</v>
      </c>
      <c r="AL32" s="50">
        <f t="shared" si="2"/>
        <v>640.12</v>
      </c>
      <c r="AM32" s="56" t="s">
        <v>1787</v>
      </c>
    </row>
    <row r="33" spans="1:39" x14ac:dyDescent="0.25">
      <c r="A33" s="52" t="s">
        <v>1981</v>
      </c>
      <c r="B33" s="61" t="s">
        <v>1982</v>
      </c>
      <c r="C33" s="62"/>
      <c r="D33" s="54" t="s">
        <v>440</v>
      </c>
      <c r="E33" s="48">
        <v>500</v>
      </c>
      <c r="F33" s="55"/>
      <c r="G33" s="37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>
        <f t="shared" si="0"/>
        <v>500</v>
      </c>
      <c r="T33" s="50"/>
      <c r="U33" s="50"/>
      <c r="V33" s="51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>
        <f t="shared" si="3"/>
        <v>0</v>
      </c>
      <c r="AL33" s="50">
        <f t="shared" si="2"/>
        <v>500</v>
      </c>
      <c r="AM33" s="56" t="s">
        <v>1787</v>
      </c>
    </row>
    <row r="34" spans="1:39" x14ac:dyDescent="0.25">
      <c r="A34" s="212" t="s">
        <v>493</v>
      </c>
      <c r="B34" s="213"/>
      <c r="C34" s="214"/>
      <c r="D34" s="47"/>
      <c r="E34" s="48">
        <v>0</v>
      </c>
      <c r="F34" s="55"/>
      <c r="G34" s="3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f t="shared" si="0"/>
        <v>0</v>
      </c>
      <c r="T34" s="50"/>
      <c r="U34" s="50"/>
      <c r="V34" s="5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>
        <f t="shared" si="3"/>
        <v>0</v>
      </c>
      <c r="AL34" s="50">
        <f t="shared" si="2"/>
        <v>0</v>
      </c>
      <c r="AM34" s="56"/>
    </row>
    <row r="35" spans="1:39" x14ac:dyDescent="0.25">
      <c r="A35" s="52" t="s">
        <v>494</v>
      </c>
      <c r="B35" s="53" t="s">
        <v>495</v>
      </c>
      <c r="C35" s="56" t="s">
        <v>2159</v>
      </c>
      <c r="D35" s="54" t="s">
        <v>468</v>
      </c>
      <c r="E35" s="48">
        <v>1549.7</v>
      </c>
      <c r="F35" s="55"/>
      <c r="G35" s="37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>
        <f t="shared" si="0"/>
        <v>1549.7</v>
      </c>
      <c r="T35" s="50"/>
      <c r="U35" s="50"/>
      <c r="V35" s="51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>
        <f t="shared" si="3"/>
        <v>0</v>
      </c>
      <c r="AL35" s="50">
        <f t="shared" si="2"/>
        <v>1549.7</v>
      </c>
      <c r="AM35" s="56" t="s">
        <v>1787</v>
      </c>
    </row>
    <row r="36" spans="1:39" x14ac:dyDescent="0.25">
      <c r="A36" s="52" t="s">
        <v>496</v>
      </c>
      <c r="B36" s="53" t="s">
        <v>497</v>
      </c>
      <c r="C36" s="56" t="s">
        <v>2160</v>
      </c>
      <c r="D36" s="54" t="s">
        <v>468</v>
      </c>
      <c r="E36" s="48">
        <v>400</v>
      </c>
      <c r="F36" s="55"/>
      <c r="G36" s="37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>
        <f t="shared" si="0"/>
        <v>400</v>
      </c>
      <c r="T36" s="50"/>
      <c r="U36" s="50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>
        <f t="shared" si="3"/>
        <v>0</v>
      </c>
      <c r="AL36" s="50">
        <f t="shared" si="2"/>
        <v>400</v>
      </c>
      <c r="AM36" s="56" t="s">
        <v>1787</v>
      </c>
    </row>
    <row r="37" spans="1:39" x14ac:dyDescent="0.25">
      <c r="A37" s="52" t="s">
        <v>498</v>
      </c>
      <c r="B37" s="53" t="s">
        <v>499</v>
      </c>
      <c r="C37" s="56" t="s">
        <v>2161</v>
      </c>
      <c r="D37" s="54" t="s">
        <v>468</v>
      </c>
      <c r="E37" s="48">
        <v>1500</v>
      </c>
      <c r="F37" s="55"/>
      <c r="G37" s="37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>
        <f t="shared" si="0"/>
        <v>1500</v>
      </c>
      <c r="T37" s="50"/>
      <c r="U37" s="50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>
        <f t="shared" si="3"/>
        <v>0</v>
      </c>
      <c r="AL37" s="50">
        <f t="shared" si="2"/>
        <v>1500</v>
      </c>
      <c r="AM37" s="56" t="s">
        <v>1787</v>
      </c>
    </row>
    <row r="38" spans="1:39" x14ac:dyDescent="0.25">
      <c r="A38" s="52" t="s">
        <v>500</v>
      </c>
      <c r="B38" s="53" t="s">
        <v>501</v>
      </c>
      <c r="C38" s="56" t="s">
        <v>2162</v>
      </c>
      <c r="D38" s="54" t="s">
        <v>435</v>
      </c>
      <c r="E38" s="48">
        <v>0</v>
      </c>
      <c r="F38" s="55"/>
      <c r="G38" s="37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f t="shared" si="0"/>
        <v>0</v>
      </c>
      <c r="T38" s="50"/>
      <c r="U38" s="50"/>
      <c r="V38" s="51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>
        <f t="shared" si="3"/>
        <v>0</v>
      </c>
      <c r="AL38" s="50">
        <f t="shared" si="2"/>
        <v>0</v>
      </c>
      <c r="AM38" s="56" t="s">
        <v>1787</v>
      </c>
    </row>
    <row r="39" spans="1:39" x14ac:dyDescent="0.25">
      <c r="A39" s="52" t="s">
        <v>502</v>
      </c>
      <c r="B39" s="53" t="s">
        <v>503</v>
      </c>
      <c r="C39" s="56" t="s">
        <v>504</v>
      </c>
      <c r="D39" s="54"/>
      <c r="E39" s="48">
        <v>1</v>
      </c>
      <c r="F39" s="55"/>
      <c r="G39" s="37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>
        <f t="shared" si="0"/>
        <v>1</v>
      </c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f t="shared" si="3"/>
        <v>0</v>
      </c>
      <c r="AL39" s="50">
        <f t="shared" si="2"/>
        <v>1</v>
      </c>
      <c r="AM39" s="56" t="s">
        <v>1788</v>
      </c>
    </row>
    <row r="40" spans="1:39" x14ac:dyDescent="0.25">
      <c r="A40" s="212" t="s">
        <v>505</v>
      </c>
      <c r="B40" s="213"/>
      <c r="C40" s="214"/>
      <c r="D40" s="47"/>
      <c r="E40" s="48">
        <v>0</v>
      </c>
      <c r="F40" s="55"/>
      <c r="G40" s="37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>
        <f t="shared" si="0"/>
        <v>0</v>
      </c>
      <c r="T40" s="50"/>
      <c r="U40" s="50"/>
      <c r="V40" s="51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f t="shared" si="3"/>
        <v>0</v>
      </c>
      <c r="AL40" s="50">
        <f t="shared" si="2"/>
        <v>0</v>
      </c>
      <c r="AM40" s="56"/>
    </row>
    <row r="41" spans="1:39" x14ac:dyDescent="0.25">
      <c r="A41" s="52" t="s">
        <v>506</v>
      </c>
      <c r="B41" s="53" t="s">
        <v>507</v>
      </c>
      <c r="C41" s="56" t="s">
        <v>2163</v>
      </c>
      <c r="D41" s="54" t="s">
        <v>435</v>
      </c>
      <c r="E41" s="48">
        <v>3118.7640000000006</v>
      </c>
      <c r="F41" s="55"/>
      <c r="G41" s="37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>
        <f t="shared" si="0"/>
        <v>3118.7640000000006</v>
      </c>
      <c r="T41" s="50"/>
      <c r="U41" s="50"/>
      <c r="V41" s="63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>
        <f t="shared" si="3"/>
        <v>0</v>
      </c>
      <c r="AL41" s="50">
        <f t="shared" si="2"/>
        <v>3118.7640000000006</v>
      </c>
      <c r="AM41" s="56" t="s">
        <v>1787</v>
      </c>
    </row>
    <row r="42" spans="1:39" x14ac:dyDescent="0.25">
      <c r="A42" s="52" t="s">
        <v>508</v>
      </c>
      <c r="B42" s="53" t="s">
        <v>509</v>
      </c>
      <c r="C42" s="56" t="s">
        <v>2164</v>
      </c>
      <c r="D42" s="54" t="s">
        <v>435</v>
      </c>
      <c r="E42" s="48">
        <v>1</v>
      </c>
      <c r="F42" s="55"/>
      <c r="G42" s="37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 t="shared" si="0"/>
        <v>1</v>
      </c>
      <c r="T42" s="50"/>
      <c r="U42" s="50"/>
      <c r="V42" s="51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f t="shared" si="3"/>
        <v>0</v>
      </c>
      <c r="AL42" s="50">
        <f t="shared" si="2"/>
        <v>1</v>
      </c>
      <c r="AM42" s="56" t="s">
        <v>1789</v>
      </c>
    </row>
    <row r="43" spans="1:39" ht="27" x14ac:dyDescent="0.25">
      <c r="A43" s="52" t="s">
        <v>510</v>
      </c>
      <c r="B43" s="53" t="s">
        <v>2165</v>
      </c>
      <c r="C43" s="56" t="s">
        <v>2163</v>
      </c>
      <c r="D43" s="54" t="s">
        <v>435</v>
      </c>
      <c r="E43" s="48">
        <v>0.1</v>
      </c>
      <c r="F43" s="55"/>
      <c r="G43" s="37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>
        <f t="shared" si="0"/>
        <v>0.1</v>
      </c>
      <c r="T43" s="50"/>
      <c r="U43" s="50"/>
      <c r="V43" s="51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>
        <f t="shared" si="3"/>
        <v>0</v>
      </c>
      <c r="AL43" s="50">
        <f t="shared" si="2"/>
        <v>0.1</v>
      </c>
      <c r="AM43" s="56" t="s">
        <v>1788</v>
      </c>
    </row>
    <row r="44" spans="1:39" x14ac:dyDescent="0.25">
      <c r="A44" s="212" t="s">
        <v>511</v>
      </c>
      <c r="B44" s="213"/>
      <c r="C44" s="214"/>
      <c r="D44" s="54"/>
      <c r="E44" s="48"/>
      <c r="F44" s="55"/>
      <c r="G44" s="3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6"/>
    </row>
    <row r="45" spans="1:39" x14ac:dyDescent="0.25">
      <c r="A45" s="52" t="s">
        <v>512</v>
      </c>
      <c r="B45" s="53" t="s">
        <v>513</v>
      </c>
      <c r="C45" s="56" t="s">
        <v>2166</v>
      </c>
      <c r="D45" s="54" t="s">
        <v>435</v>
      </c>
      <c r="E45" s="48">
        <v>21777.5</v>
      </c>
      <c r="F45" s="55"/>
      <c r="G45" s="37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>
        <f t="shared" ref="S45:S108" si="4">SUM(E45:R45)</f>
        <v>21777.5</v>
      </c>
      <c r="T45" s="50"/>
      <c r="U45" s="50"/>
      <c r="V45" s="5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>
        <v>500</v>
      </c>
      <c r="AL45" s="50">
        <f t="shared" ref="AL45:AL108" si="5">S45-AK45</f>
        <v>21277.5</v>
      </c>
      <c r="AM45" s="56" t="s">
        <v>1787</v>
      </c>
    </row>
    <row r="46" spans="1:39" x14ac:dyDescent="0.25">
      <c r="A46" s="52" t="s">
        <v>514</v>
      </c>
      <c r="B46" s="53" t="s">
        <v>515</v>
      </c>
      <c r="C46" s="56" t="s">
        <v>2167</v>
      </c>
      <c r="D46" s="54" t="s">
        <v>435</v>
      </c>
      <c r="E46" s="48">
        <v>1484</v>
      </c>
      <c r="F46" s="55"/>
      <c r="G46" s="37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>
        <f t="shared" si="4"/>
        <v>1484</v>
      </c>
      <c r="T46" s="50"/>
      <c r="U46" s="50"/>
      <c r="V46" s="51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f t="shared" ref="AK46:AK82" si="6">SUM(T46:AJ46)</f>
        <v>0</v>
      </c>
      <c r="AL46" s="50">
        <f t="shared" si="5"/>
        <v>1484</v>
      </c>
      <c r="AM46" s="56" t="s">
        <v>1787</v>
      </c>
    </row>
    <row r="47" spans="1:39" x14ac:dyDescent="0.25">
      <c r="A47" s="52" t="s">
        <v>516</v>
      </c>
      <c r="B47" s="53" t="s">
        <v>517</v>
      </c>
      <c r="C47" s="56" t="s">
        <v>2168</v>
      </c>
      <c r="D47" s="54" t="s">
        <v>435</v>
      </c>
      <c r="E47" s="48">
        <v>19147.75</v>
      </c>
      <c r="F47" s="55"/>
      <c r="G47" s="37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>
        <f t="shared" si="4"/>
        <v>19147.75</v>
      </c>
      <c r="T47" s="50"/>
      <c r="U47" s="50"/>
      <c r="V47" s="6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>
        <f t="shared" si="6"/>
        <v>0</v>
      </c>
      <c r="AL47" s="50">
        <f t="shared" si="5"/>
        <v>19147.75</v>
      </c>
      <c r="AM47" s="56" t="s">
        <v>1787</v>
      </c>
    </row>
    <row r="48" spans="1:39" x14ac:dyDescent="0.25">
      <c r="A48" s="52" t="s">
        <v>518</v>
      </c>
      <c r="B48" s="53" t="s">
        <v>519</v>
      </c>
      <c r="C48" s="56" t="s">
        <v>2169</v>
      </c>
      <c r="D48" s="54" t="s">
        <v>435</v>
      </c>
      <c r="E48" s="48">
        <v>298</v>
      </c>
      <c r="F48" s="55"/>
      <c r="G48" s="37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>
        <f t="shared" si="4"/>
        <v>298</v>
      </c>
      <c r="T48" s="50"/>
      <c r="U48" s="50"/>
      <c r="V48" s="51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>
        <f t="shared" si="6"/>
        <v>0</v>
      </c>
      <c r="AL48" s="50">
        <f t="shared" si="5"/>
        <v>298</v>
      </c>
      <c r="AM48" s="56" t="s">
        <v>1787</v>
      </c>
    </row>
    <row r="49" spans="1:39" x14ac:dyDescent="0.25">
      <c r="A49" s="52" t="s">
        <v>520</v>
      </c>
      <c r="B49" s="53" t="s">
        <v>521</v>
      </c>
      <c r="C49" s="56" t="s">
        <v>2170</v>
      </c>
      <c r="D49" s="54" t="s">
        <v>435</v>
      </c>
      <c r="E49" s="48">
        <v>7500</v>
      </c>
      <c r="F49" s="55"/>
      <c r="G49" s="37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>
        <f t="shared" si="4"/>
        <v>7500</v>
      </c>
      <c r="T49" s="50"/>
      <c r="U49" s="50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>
        <f t="shared" si="6"/>
        <v>0</v>
      </c>
      <c r="AL49" s="50">
        <f t="shared" si="5"/>
        <v>7500</v>
      </c>
      <c r="AM49" s="56" t="s">
        <v>1787</v>
      </c>
    </row>
    <row r="50" spans="1:39" x14ac:dyDescent="0.25">
      <c r="A50" s="52" t="s">
        <v>522</v>
      </c>
      <c r="B50" s="53" t="s">
        <v>523</v>
      </c>
      <c r="C50" s="56" t="s">
        <v>2171</v>
      </c>
      <c r="D50" s="54" t="s">
        <v>435</v>
      </c>
      <c r="E50" s="48">
        <v>3307</v>
      </c>
      <c r="F50" s="55"/>
      <c r="G50" s="37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>
        <f t="shared" si="4"/>
        <v>3307</v>
      </c>
      <c r="T50" s="50"/>
      <c r="U50" s="50"/>
      <c r="V50" s="51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>
        <f t="shared" si="6"/>
        <v>0</v>
      </c>
      <c r="AL50" s="50">
        <f t="shared" si="5"/>
        <v>3307</v>
      </c>
      <c r="AM50" s="56" t="s">
        <v>1787</v>
      </c>
    </row>
    <row r="51" spans="1:39" x14ac:dyDescent="0.25">
      <c r="A51" s="52" t="s">
        <v>524</v>
      </c>
      <c r="B51" s="53" t="s">
        <v>525</v>
      </c>
      <c r="C51" s="56" t="s">
        <v>2172</v>
      </c>
      <c r="D51" s="54" t="s">
        <v>435</v>
      </c>
      <c r="E51" s="48">
        <v>2300</v>
      </c>
      <c r="F51" s="55"/>
      <c r="G51" s="37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>
        <f t="shared" si="4"/>
        <v>2300</v>
      </c>
      <c r="T51" s="50"/>
      <c r="U51" s="50"/>
      <c r="V51" s="51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>
        <f t="shared" si="6"/>
        <v>0</v>
      </c>
      <c r="AL51" s="50">
        <f t="shared" si="5"/>
        <v>2300</v>
      </c>
      <c r="AM51" s="56" t="s">
        <v>1787</v>
      </c>
    </row>
    <row r="52" spans="1:39" x14ac:dyDescent="0.25">
      <c r="A52" s="52" t="s">
        <v>526</v>
      </c>
      <c r="B52" s="53" t="s">
        <v>527</v>
      </c>
      <c r="C52" s="56" t="s">
        <v>528</v>
      </c>
      <c r="D52" s="54" t="s">
        <v>435</v>
      </c>
      <c r="E52" s="48">
        <v>200</v>
      </c>
      <c r="F52" s="55"/>
      <c r="G52" s="37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f t="shared" si="4"/>
        <v>200</v>
      </c>
      <c r="T52" s="50"/>
      <c r="U52" s="50"/>
      <c r="V52" s="51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>
        <f t="shared" si="6"/>
        <v>0</v>
      </c>
      <c r="AL52" s="50">
        <f t="shared" si="5"/>
        <v>200</v>
      </c>
      <c r="AM52" s="56" t="s">
        <v>1787</v>
      </c>
    </row>
    <row r="53" spans="1:39" x14ac:dyDescent="0.25">
      <c r="A53" s="52" t="s">
        <v>529</v>
      </c>
      <c r="B53" s="53" t="s">
        <v>530</v>
      </c>
      <c r="C53" s="56" t="s">
        <v>2173</v>
      </c>
      <c r="D53" s="54" t="s">
        <v>435</v>
      </c>
      <c r="E53" s="48">
        <v>250</v>
      </c>
      <c r="F53" s="55"/>
      <c r="G53" s="3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>
        <f t="shared" si="4"/>
        <v>250</v>
      </c>
      <c r="T53" s="50"/>
      <c r="U53" s="50"/>
      <c r="V53" s="51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>
        <f t="shared" si="6"/>
        <v>0</v>
      </c>
      <c r="AL53" s="50">
        <f t="shared" si="5"/>
        <v>250</v>
      </c>
      <c r="AM53" s="56" t="s">
        <v>1787</v>
      </c>
    </row>
    <row r="54" spans="1:39" x14ac:dyDescent="0.25">
      <c r="A54" s="52" t="s">
        <v>531</v>
      </c>
      <c r="B54" s="53" t="s">
        <v>532</v>
      </c>
      <c r="C54" s="56" t="s">
        <v>528</v>
      </c>
      <c r="D54" s="54" t="s">
        <v>435</v>
      </c>
      <c r="E54" s="48">
        <v>0</v>
      </c>
      <c r="F54" s="55"/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f t="shared" si="4"/>
        <v>0</v>
      </c>
      <c r="T54" s="50"/>
      <c r="U54" s="50"/>
      <c r="V54" s="51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f t="shared" si="6"/>
        <v>0</v>
      </c>
      <c r="AL54" s="50">
        <f t="shared" si="5"/>
        <v>0</v>
      </c>
      <c r="AM54" s="56" t="s">
        <v>1788</v>
      </c>
    </row>
    <row r="55" spans="1:39" x14ac:dyDescent="0.25">
      <c r="A55" s="52" t="s">
        <v>533</v>
      </c>
      <c r="B55" s="53" t="s">
        <v>534</v>
      </c>
      <c r="C55" s="56" t="s">
        <v>535</v>
      </c>
      <c r="D55" s="54" t="s">
        <v>435</v>
      </c>
      <c r="E55" s="48">
        <v>1000</v>
      </c>
      <c r="F55" s="55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>
        <f t="shared" si="4"/>
        <v>1000</v>
      </c>
      <c r="T55" s="50"/>
      <c r="U55" s="50"/>
      <c r="V55" s="51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f t="shared" si="6"/>
        <v>0</v>
      </c>
      <c r="AL55" s="50">
        <f t="shared" si="5"/>
        <v>1000</v>
      </c>
      <c r="AM55" s="56" t="s">
        <v>1787</v>
      </c>
    </row>
    <row r="56" spans="1:39" x14ac:dyDescent="0.25">
      <c r="A56" s="52" t="s">
        <v>536</v>
      </c>
      <c r="B56" s="53" t="s">
        <v>537</v>
      </c>
      <c r="C56" s="56" t="s">
        <v>2174</v>
      </c>
      <c r="D56" s="54" t="s">
        <v>440</v>
      </c>
      <c r="E56" s="48">
        <v>361.65</v>
      </c>
      <c r="F56" s="55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>
        <f t="shared" si="4"/>
        <v>361.65</v>
      </c>
      <c r="T56" s="50"/>
      <c r="U56" s="50"/>
      <c r="V56" s="51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>
        <v>361.67</v>
      </c>
      <c r="AL56" s="50">
        <f t="shared" si="5"/>
        <v>-2.0000000000038654E-2</v>
      </c>
      <c r="AM56" s="56" t="s">
        <v>1787</v>
      </c>
    </row>
    <row r="57" spans="1:39" x14ac:dyDescent="0.25">
      <c r="A57" s="52" t="s">
        <v>538</v>
      </c>
      <c r="B57" s="53" t="s">
        <v>539</v>
      </c>
      <c r="C57" s="56" t="s">
        <v>2175</v>
      </c>
      <c r="D57" s="54" t="s">
        <v>440</v>
      </c>
      <c r="E57" s="48">
        <v>2000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>
        <f t="shared" si="4"/>
        <v>2000</v>
      </c>
      <c r="T57" s="50"/>
      <c r="U57" s="50"/>
      <c r="V57" s="51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>
        <v>550</v>
      </c>
      <c r="AL57" s="50">
        <f t="shared" si="5"/>
        <v>1450</v>
      </c>
      <c r="AM57" s="56" t="s">
        <v>1787</v>
      </c>
    </row>
    <row r="58" spans="1:39" x14ac:dyDescent="0.25">
      <c r="A58" s="52" t="s">
        <v>540</v>
      </c>
      <c r="B58" s="53" t="s">
        <v>541</v>
      </c>
      <c r="C58" s="62" t="s">
        <v>2176</v>
      </c>
      <c r="D58" s="54" t="s">
        <v>435</v>
      </c>
      <c r="E58" s="48">
        <v>9864.2999999999993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>
        <f t="shared" si="4"/>
        <v>9864.2999999999993</v>
      </c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>
        <f t="shared" si="6"/>
        <v>0</v>
      </c>
      <c r="AL58" s="50">
        <f t="shared" si="5"/>
        <v>9864.2999999999993</v>
      </c>
      <c r="AM58" s="56" t="s">
        <v>1787</v>
      </c>
    </row>
    <row r="59" spans="1:39" x14ac:dyDescent="0.25">
      <c r="A59" s="52" t="s">
        <v>542</v>
      </c>
      <c r="B59" s="53" t="s">
        <v>543</v>
      </c>
      <c r="C59" s="57" t="s">
        <v>2177</v>
      </c>
      <c r="D59" s="54" t="s">
        <v>544</v>
      </c>
      <c r="E59" s="48">
        <v>400</v>
      </c>
      <c r="F59" s="55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>
        <f t="shared" si="4"/>
        <v>400</v>
      </c>
      <c r="T59" s="50"/>
      <c r="U59" s="50"/>
      <c r="V59" s="51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>
        <f t="shared" si="6"/>
        <v>0</v>
      </c>
      <c r="AL59" s="50">
        <f t="shared" si="5"/>
        <v>400</v>
      </c>
      <c r="AM59" s="56" t="s">
        <v>1787</v>
      </c>
    </row>
    <row r="60" spans="1:39" x14ac:dyDescent="0.25">
      <c r="A60" s="212" t="s">
        <v>545</v>
      </c>
      <c r="B60" s="213"/>
      <c r="C60" s="214"/>
      <c r="D60" s="47"/>
      <c r="E60" s="48">
        <v>0</v>
      </c>
      <c r="F60" s="55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>
        <f t="shared" si="4"/>
        <v>0</v>
      </c>
      <c r="T60" s="50"/>
      <c r="U60" s="50"/>
      <c r="V60" s="51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>
        <f t="shared" si="6"/>
        <v>0</v>
      </c>
      <c r="AL60" s="50">
        <f t="shared" si="5"/>
        <v>0</v>
      </c>
      <c r="AM60" s="56"/>
    </row>
    <row r="61" spans="1:39" x14ac:dyDescent="0.25">
      <c r="A61" s="52" t="s">
        <v>546</v>
      </c>
      <c r="B61" s="53" t="s">
        <v>547</v>
      </c>
      <c r="C61" s="56" t="s">
        <v>548</v>
      </c>
      <c r="D61" s="54" t="s">
        <v>435</v>
      </c>
      <c r="E61" s="48">
        <v>4970</v>
      </c>
      <c r="F61" s="55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f t="shared" si="4"/>
        <v>4970</v>
      </c>
      <c r="T61" s="50"/>
      <c r="U61" s="50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>
        <f t="shared" si="6"/>
        <v>0</v>
      </c>
      <c r="AL61" s="50">
        <f t="shared" si="5"/>
        <v>4970</v>
      </c>
      <c r="AM61" s="56" t="s">
        <v>1787</v>
      </c>
    </row>
    <row r="62" spans="1:39" x14ac:dyDescent="0.25">
      <c r="A62" s="212" t="s">
        <v>549</v>
      </c>
      <c r="B62" s="213"/>
      <c r="C62" s="214"/>
      <c r="D62" s="47"/>
      <c r="E62" s="48">
        <v>0</v>
      </c>
      <c r="F62" s="55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>
        <f t="shared" si="4"/>
        <v>0</v>
      </c>
      <c r="T62" s="50"/>
      <c r="U62" s="50"/>
      <c r="V62" s="51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>
        <f t="shared" si="6"/>
        <v>0</v>
      </c>
      <c r="AL62" s="50">
        <f t="shared" si="5"/>
        <v>0</v>
      </c>
      <c r="AM62" s="56"/>
    </row>
    <row r="63" spans="1:39" x14ac:dyDescent="0.25">
      <c r="A63" s="52" t="s">
        <v>550</v>
      </c>
      <c r="B63" s="53" t="s">
        <v>551</v>
      </c>
      <c r="C63" s="56" t="s">
        <v>2178</v>
      </c>
      <c r="D63" s="54" t="s">
        <v>468</v>
      </c>
      <c r="E63" s="48">
        <v>607.99950000000001</v>
      </c>
      <c r="F63" s="55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>
        <f t="shared" si="4"/>
        <v>607.99950000000001</v>
      </c>
      <c r="T63" s="50"/>
      <c r="U63" s="50"/>
      <c r="V63" s="64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>
        <f t="shared" si="6"/>
        <v>0</v>
      </c>
      <c r="AL63" s="50">
        <f t="shared" si="5"/>
        <v>607.99950000000001</v>
      </c>
      <c r="AM63" s="56" t="s">
        <v>1787</v>
      </c>
    </row>
    <row r="64" spans="1:39" x14ac:dyDescent="0.25">
      <c r="A64" s="52" t="s">
        <v>552</v>
      </c>
      <c r="B64" s="53" t="s">
        <v>553</v>
      </c>
      <c r="C64" s="56" t="s">
        <v>2179</v>
      </c>
      <c r="D64" s="54" t="s">
        <v>440</v>
      </c>
      <c r="E64" s="48">
        <v>350</v>
      </c>
      <c r="F64" s="55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>
        <f t="shared" si="4"/>
        <v>350</v>
      </c>
      <c r="T64" s="50"/>
      <c r="U64" s="50"/>
      <c r="V64" s="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>
        <f t="shared" si="6"/>
        <v>0</v>
      </c>
      <c r="AL64" s="50">
        <f t="shared" si="5"/>
        <v>350</v>
      </c>
      <c r="AM64" s="56" t="s">
        <v>1787</v>
      </c>
    </row>
    <row r="65" spans="1:39" x14ac:dyDescent="0.25">
      <c r="A65" s="52" t="s">
        <v>554</v>
      </c>
      <c r="B65" s="53" t="s">
        <v>555</v>
      </c>
      <c r="C65" s="56" t="s">
        <v>2180</v>
      </c>
      <c r="D65" s="54" t="s">
        <v>435</v>
      </c>
      <c r="E65" s="48">
        <v>1100</v>
      </c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>
        <f t="shared" si="4"/>
        <v>1100</v>
      </c>
      <c r="T65" s="50"/>
      <c r="U65" s="50"/>
      <c r="V65" s="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f t="shared" si="6"/>
        <v>0</v>
      </c>
      <c r="AL65" s="50">
        <f t="shared" si="5"/>
        <v>1100</v>
      </c>
      <c r="AM65" s="56" t="s">
        <v>1787</v>
      </c>
    </row>
    <row r="66" spans="1:39" x14ac:dyDescent="0.25">
      <c r="A66" s="52" t="s">
        <v>556</v>
      </c>
      <c r="B66" s="53" t="s">
        <v>2181</v>
      </c>
      <c r="C66" s="56" t="s">
        <v>2182</v>
      </c>
      <c r="D66" s="54" t="s">
        <v>435</v>
      </c>
      <c r="E66" s="48">
        <v>1</v>
      </c>
      <c r="F66" s="55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>
        <f t="shared" si="4"/>
        <v>1</v>
      </c>
      <c r="T66" s="50"/>
      <c r="U66" s="50"/>
      <c r="V66" s="51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>
        <f t="shared" si="6"/>
        <v>0</v>
      </c>
      <c r="AL66" s="50">
        <f t="shared" si="5"/>
        <v>1</v>
      </c>
      <c r="AM66" s="56" t="s">
        <v>1788</v>
      </c>
    </row>
    <row r="67" spans="1:39" x14ac:dyDescent="0.25">
      <c r="A67" s="212" t="s">
        <v>557</v>
      </c>
      <c r="B67" s="213"/>
      <c r="C67" s="214"/>
      <c r="D67" s="47"/>
      <c r="E67" s="48">
        <v>0</v>
      </c>
      <c r="F67" s="55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>
        <f t="shared" si="4"/>
        <v>0</v>
      </c>
      <c r="T67" s="50"/>
      <c r="U67" s="50"/>
      <c r="V67" s="51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>
        <f t="shared" si="6"/>
        <v>0</v>
      </c>
      <c r="AL67" s="50">
        <f t="shared" si="5"/>
        <v>0</v>
      </c>
      <c r="AM67" s="56"/>
    </row>
    <row r="68" spans="1:39" x14ac:dyDescent="0.25">
      <c r="A68" s="52" t="s">
        <v>558</v>
      </c>
      <c r="B68" s="53" t="s">
        <v>559</v>
      </c>
      <c r="C68" s="56" t="s">
        <v>2183</v>
      </c>
      <c r="D68" s="54" t="s">
        <v>435</v>
      </c>
      <c r="E68" s="48">
        <v>1700</v>
      </c>
      <c r="F68" s="55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>
        <f t="shared" si="4"/>
        <v>1700</v>
      </c>
      <c r="T68" s="50"/>
      <c r="U68" s="50"/>
      <c r="V68" s="51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f t="shared" si="6"/>
        <v>0</v>
      </c>
      <c r="AL68" s="50">
        <f t="shared" si="5"/>
        <v>1700</v>
      </c>
      <c r="AM68" s="56" t="s">
        <v>1787</v>
      </c>
    </row>
    <row r="69" spans="1:39" x14ac:dyDescent="0.25">
      <c r="A69" s="52" t="s">
        <v>560</v>
      </c>
      <c r="B69" s="53" t="s">
        <v>561</v>
      </c>
      <c r="C69" s="56" t="s">
        <v>562</v>
      </c>
      <c r="D69" s="54" t="s">
        <v>435</v>
      </c>
      <c r="E69" s="48">
        <v>1000</v>
      </c>
      <c r="F69" s="55"/>
      <c r="G69" s="3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>
        <f t="shared" si="4"/>
        <v>1000</v>
      </c>
      <c r="T69" s="50"/>
      <c r="U69" s="50"/>
      <c r="V69" s="51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>
        <f t="shared" si="6"/>
        <v>0</v>
      </c>
      <c r="AL69" s="50">
        <f t="shared" si="5"/>
        <v>1000</v>
      </c>
      <c r="AM69" s="56" t="s">
        <v>1787</v>
      </c>
    </row>
    <row r="70" spans="1:39" x14ac:dyDescent="0.25">
      <c r="A70" s="52" t="s">
        <v>563</v>
      </c>
      <c r="B70" s="53" t="s">
        <v>564</v>
      </c>
      <c r="C70" s="56" t="s">
        <v>2184</v>
      </c>
      <c r="D70" s="54" t="s">
        <v>435</v>
      </c>
      <c r="E70" s="48">
        <v>10883.199000000001</v>
      </c>
      <c r="F70" s="55"/>
      <c r="G70" s="37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f t="shared" si="4"/>
        <v>10883.199000000001</v>
      </c>
      <c r="T70" s="50"/>
      <c r="U70" s="50"/>
      <c r="V70" s="51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>
        <v>260</v>
      </c>
      <c r="AL70" s="50">
        <f t="shared" si="5"/>
        <v>10623.199000000001</v>
      </c>
      <c r="AM70" s="56" t="s">
        <v>1787</v>
      </c>
    </row>
    <row r="71" spans="1:39" x14ac:dyDescent="0.25">
      <c r="A71" s="52" t="s">
        <v>565</v>
      </c>
      <c r="B71" s="53" t="s">
        <v>566</v>
      </c>
      <c r="C71" s="56" t="s">
        <v>2185</v>
      </c>
      <c r="D71" s="54" t="s">
        <v>435</v>
      </c>
      <c r="E71" s="48">
        <v>2500</v>
      </c>
      <c r="F71" s="55"/>
      <c r="G71" s="37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>
        <f t="shared" si="4"/>
        <v>2500</v>
      </c>
      <c r="T71" s="50"/>
      <c r="U71" s="50"/>
      <c r="V71" s="51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f t="shared" si="6"/>
        <v>0</v>
      </c>
      <c r="AL71" s="50">
        <f t="shared" si="5"/>
        <v>2500</v>
      </c>
      <c r="AM71" s="56" t="s">
        <v>1787</v>
      </c>
    </row>
    <row r="72" spans="1:39" x14ac:dyDescent="0.25">
      <c r="A72" s="52" t="s">
        <v>567</v>
      </c>
      <c r="B72" s="53" t="s">
        <v>568</v>
      </c>
      <c r="C72" s="56" t="s">
        <v>569</v>
      </c>
      <c r="D72" s="54" t="s">
        <v>435</v>
      </c>
      <c r="E72" s="48">
        <v>339.65</v>
      </c>
      <c r="F72" s="55"/>
      <c r="G72" s="3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>
        <f t="shared" si="4"/>
        <v>339.65</v>
      </c>
      <c r="T72" s="50"/>
      <c r="U72" s="50"/>
      <c r="V72" s="51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>
        <f t="shared" si="6"/>
        <v>0</v>
      </c>
      <c r="AL72" s="50">
        <f t="shared" si="5"/>
        <v>339.65</v>
      </c>
      <c r="AM72" s="56" t="s">
        <v>1787</v>
      </c>
    </row>
    <row r="73" spans="1:39" x14ac:dyDescent="0.25">
      <c r="A73" s="52" t="s">
        <v>570</v>
      </c>
      <c r="B73" s="53" t="s">
        <v>571</v>
      </c>
      <c r="C73" s="56" t="s">
        <v>2186</v>
      </c>
      <c r="D73" s="54" t="s">
        <v>435</v>
      </c>
      <c r="E73" s="48">
        <v>450</v>
      </c>
      <c r="F73" s="55"/>
      <c r="G73" s="37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>
        <f t="shared" si="4"/>
        <v>450</v>
      </c>
      <c r="T73" s="50"/>
      <c r="U73" s="50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>
        <f t="shared" si="6"/>
        <v>0</v>
      </c>
      <c r="AL73" s="50">
        <f t="shared" si="5"/>
        <v>450</v>
      </c>
      <c r="AM73" s="56" t="s">
        <v>1787</v>
      </c>
    </row>
    <row r="74" spans="1:39" x14ac:dyDescent="0.25">
      <c r="A74" s="52" t="s">
        <v>572</v>
      </c>
      <c r="B74" s="53" t="s">
        <v>573</v>
      </c>
      <c r="C74" s="56" t="s">
        <v>574</v>
      </c>
      <c r="D74" s="54" t="s">
        <v>435</v>
      </c>
      <c r="E74" s="48">
        <v>100</v>
      </c>
      <c r="F74" s="55"/>
      <c r="G74" s="37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f t="shared" si="4"/>
        <v>100</v>
      </c>
      <c r="T74" s="50"/>
      <c r="U74" s="50"/>
      <c r="V74" s="51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>
        <f t="shared" si="6"/>
        <v>0</v>
      </c>
      <c r="AL74" s="50">
        <f t="shared" si="5"/>
        <v>100</v>
      </c>
      <c r="AM74" s="56" t="s">
        <v>1787</v>
      </c>
    </row>
    <row r="75" spans="1:39" x14ac:dyDescent="0.25">
      <c r="A75" s="52" t="s">
        <v>575</v>
      </c>
      <c r="B75" s="53" t="s">
        <v>2187</v>
      </c>
      <c r="C75" s="56" t="s">
        <v>2185</v>
      </c>
      <c r="D75" s="54" t="s">
        <v>435</v>
      </c>
      <c r="E75" s="48">
        <v>0</v>
      </c>
      <c r="F75" s="55"/>
      <c r="G75" s="37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>
        <f t="shared" si="4"/>
        <v>0</v>
      </c>
      <c r="T75" s="50"/>
      <c r="U75" s="50"/>
      <c r="V75" s="51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>
        <f t="shared" si="6"/>
        <v>0</v>
      </c>
      <c r="AL75" s="50">
        <f t="shared" si="5"/>
        <v>0</v>
      </c>
      <c r="AM75" s="56" t="s">
        <v>1788</v>
      </c>
    </row>
    <row r="76" spans="1:39" x14ac:dyDescent="0.25">
      <c r="A76" s="52" t="s">
        <v>576</v>
      </c>
      <c r="B76" s="53" t="s">
        <v>577</v>
      </c>
      <c r="C76" s="56" t="s">
        <v>2188</v>
      </c>
      <c r="D76" s="54" t="s">
        <v>468</v>
      </c>
      <c r="E76" s="48">
        <v>500</v>
      </c>
      <c r="F76" s="55"/>
      <c r="G76" s="37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>
        <f t="shared" si="4"/>
        <v>500</v>
      </c>
      <c r="T76" s="50"/>
      <c r="U76" s="50"/>
      <c r="V76" s="51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>
        <f t="shared" si="6"/>
        <v>0</v>
      </c>
      <c r="AL76" s="50">
        <f t="shared" si="5"/>
        <v>500</v>
      </c>
      <c r="AM76" s="56" t="s">
        <v>1787</v>
      </c>
    </row>
    <row r="77" spans="1:39" x14ac:dyDescent="0.25">
      <c r="A77" s="212" t="s">
        <v>578</v>
      </c>
      <c r="B77" s="213"/>
      <c r="C77" s="214"/>
      <c r="D77" s="47"/>
      <c r="E77" s="48">
        <v>0</v>
      </c>
      <c r="F77" s="55"/>
      <c r="G77" s="3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f t="shared" si="4"/>
        <v>0</v>
      </c>
      <c r="T77" s="50"/>
      <c r="U77" s="50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>
        <f t="shared" si="6"/>
        <v>0</v>
      </c>
      <c r="AL77" s="50">
        <f t="shared" si="5"/>
        <v>0</v>
      </c>
      <c r="AM77" s="56"/>
    </row>
    <row r="78" spans="1:39" x14ac:dyDescent="0.25">
      <c r="A78" s="52" t="s">
        <v>579</v>
      </c>
      <c r="B78" s="53" t="s">
        <v>580</v>
      </c>
      <c r="C78" s="37" t="s">
        <v>2189</v>
      </c>
      <c r="D78" s="54" t="s">
        <v>581</v>
      </c>
      <c r="E78" s="48">
        <v>0</v>
      </c>
      <c r="F78" s="55"/>
      <c r="G78" s="37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>
        <f t="shared" si="4"/>
        <v>0</v>
      </c>
      <c r="T78" s="50"/>
      <c r="U78" s="50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>
        <f t="shared" si="6"/>
        <v>0</v>
      </c>
      <c r="AL78" s="50">
        <f t="shared" si="5"/>
        <v>0</v>
      </c>
      <c r="AM78" s="56" t="s">
        <v>1787</v>
      </c>
    </row>
    <row r="79" spans="1:39" x14ac:dyDescent="0.25">
      <c r="A79" s="212" t="s">
        <v>582</v>
      </c>
      <c r="B79" s="213"/>
      <c r="C79" s="214"/>
      <c r="D79" s="47"/>
      <c r="E79" s="48">
        <v>0</v>
      </c>
      <c r="F79" s="55"/>
      <c r="G79" s="37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>
        <f t="shared" si="4"/>
        <v>0</v>
      </c>
      <c r="T79" s="50"/>
      <c r="U79" s="50"/>
      <c r="V79" s="5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>
        <f t="shared" si="6"/>
        <v>0</v>
      </c>
      <c r="AL79" s="50">
        <f t="shared" si="5"/>
        <v>0</v>
      </c>
      <c r="AM79" s="56"/>
    </row>
    <row r="80" spans="1:39" x14ac:dyDescent="0.25">
      <c r="A80" s="52" t="s">
        <v>583</v>
      </c>
      <c r="B80" s="53" t="s">
        <v>584</v>
      </c>
      <c r="C80" s="37" t="s">
        <v>2190</v>
      </c>
      <c r="D80" s="54" t="s">
        <v>581</v>
      </c>
      <c r="E80" s="48">
        <v>3.1000000000000005</v>
      </c>
      <c r="F80" s="55"/>
      <c r="G80" s="37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>
        <f t="shared" si="4"/>
        <v>3.1000000000000005</v>
      </c>
      <c r="T80" s="50"/>
      <c r="U80" s="50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>
        <v>1</v>
      </c>
      <c r="AL80" s="50">
        <f t="shared" si="5"/>
        <v>2.1000000000000005</v>
      </c>
      <c r="AM80" s="56" t="s">
        <v>1789</v>
      </c>
    </row>
    <row r="81" spans="1:39" ht="15.75" x14ac:dyDescent="0.25">
      <c r="A81" s="52" t="s">
        <v>585</v>
      </c>
      <c r="B81" s="53" t="s">
        <v>2191</v>
      </c>
      <c r="C81" s="37" t="s">
        <v>2192</v>
      </c>
      <c r="D81" s="54" t="s">
        <v>581</v>
      </c>
      <c r="E81" s="48">
        <v>0</v>
      </c>
      <c r="F81" s="55"/>
      <c r="G81" s="37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f t="shared" si="4"/>
        <v>0</v>
      </c>
      <c r="T81" s="50"/>
      <c r="U81" s="50"/>
      <c r="V81" s="51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>
        <f t="shared" si="6"/>
        <v>0</v>
      </c>
      <c r="AL81" s="50">
        <f t="shared" si="5"/>
        <v>0</v>
      </c>
      <c r="AM81" s="56" t="s">
        <v>1788</v>
      </c>
    </row>
    <row r="82" spans="1:39" x14ac:dyDescent="0.25">
      <c r="A82" s="52" t="s">
        <v>586</v>
      </c>
      <c r="B82" s="53" t="s">
        <v>587</v>
      </c>
      <c r="C82" s="37" t="s">
        <v>588</v>
      </c>
      <c r="D82" s="54"/>
      <c r="E82" s="48">
        <v>0</v>
      </c>
      <c r="F82" s="55"/>
      <c r="G82" s="37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>
        <f t="shared" si="4"/>
        <v>0</v>
      </c>
      <c r="T82" s="50"/>
      <c r="U82" s="50"/>
      <c r="V82" s="51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>
        <f t="shared" si="6"/>
        <v>0</v>
      </c>
      <c r="AL82" s="50">
        <f t="shared" si="5"/>
        <v>0</v>
      </c>
      <c r="AM82" s="56"/>
    </row>
    <row r="83" spans="1:39" x14ac:dyDescent="0.25">
      <c r="A83" s="52" t="s">
        <v>589</v>
      </c>
      <c r="B83" s="53" t="s">
        <v>590</v>
      </c>
      <c r="C83" s="37" t="s">
        <v>591</v>
      </c>
      <c r="D83" s="54" t="s">
        <v>592</v>
      </c>
      <c r="E83" s="48">
        <v>1</v>
      </c>
      <c r="F83" s="55"/>
      <c r="G83" s="37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>
        <f t="shared" si="4"/>
        <v>1</v>
      </c>
      <c r="T83" s="50"/>
      <c r="U83" s="50"/>
      <c r="V83" s="51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>
        <v>0</v>
      </c>
      <c r="AL83" s="50">
        <f t="shared" si="5"/>
        <v>1</v>
      </c>
      <c r="AM83" s="56" t="s">
        <v>1789</v>
      </c>
    </row>
    <row r="84" spans="1:39" x14ac:dyDescent="0.25">
      <c r="A84" s="212" t="s">
        <v>593</v>
      </c>
      <c r="B84" s="213"/>
      <c r="C84" s="214"/>
      <c r="D84" s="47"/>
      <c r="E84" s="48">
        <v>0</v>
      </c>
      <c r="F84" s="55"/>
      <c r="G84" s="37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f t="shared" si="4"/>
        <v>0</v>
      </c>
      <c r="T84" s="50"/>
      <c r="U84" s="50"/>
      <c r="V84" s="51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>
        <f t="shared" ref="AK84:AK130" si="7">SUM(T84:AJ84)</f>
        <v>0</v>
      </c>
      <c r="AL84" s="50">
        <f t="shared" si="5"/>
        <v>0</v>
      </c>
      <c r="AM84" s="56"/>
    </row>
    <row r="85" spans="1:39" x14ac:dyDescent="0.25">
      <c r="A85" s="52" t="s">
        <v>594</v>
      </c>
      <c r="B85" s="53" t="s">
        <v>595</v>
      </c>
      <c r="C85" s="56" t="s">
        <v>2193</v>
      </c>
      <c r="D85" s="54" t="s">
        <v>435</v>
      </c>
      <c r="E85" s="48">
        <v>3797.23</v>
      </c>
      <c r="F85" s="55"/>
      <c r="G85" s="37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>
        <f t="shared" si="4"/>
        <v>3797.23</v>
      </c>
      <c r="T85" s="50"/>
      <c r="U85" s="50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>
        <v>800</v>
      </c>
      <c r="AL85" s="50">
        <f t="shared" si="5"/>
        <v>2997.23</v>
      </c>
      <c r="AM85" s="56" t="s">
        <v>1787</v>
      </c>
    </row>
    <row r="86" spans="1:39" x14ac:dyDescent="0.25">
      <c r="A86" s="52" t="s">
        <v>596</v>
      </c>
      <c r="B86" s="53" t="s">
        <v>597</v>
      </c>
      <c r="C86" s="56" t="s">
        <v>2194</v>
      </c>
      <c r="D86" s="54" t="s">
        <v>435</v>
      </c>
      <c r="E86" s="48">
        <v>10124.975</v>
      </c>
      <c r="F86" s="55"/>
      <c r="G86" s="37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>
        <f t="shared" si="4"/>
        <v>10124.975</v>
      </c>
      <c r="T86" s="50"/>
      <c r="U86" s="50"/>
      <c r="V86" s="51">
        <f>500</f>
        <v>500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>
        <f t="shared" si="7"/>
        <v>500</v>
      </c>
      <c r="AL86" s="50">
        <f t="shared" si="5"/>
        <v>9624.9750000000004</v>
      </c>
      <c r="AM86" s="56" t="s">
        <v>1787</v>
      </c>
    </row>
    <row r="87" spans="1:39" x14ac:dyDescent="0.25">
      <c r="A87" s="52" t="s">
        <v>598</v>
      </c>
      <c r="B87" s="53" t="s">
        <v>599</v>
      </c>
      <c r="C87" s="56" t="s">
        <v>2195</v>
      </c>
      <c r="D87" s="54" t="s">
        <v>435</v>
      </c>
      <c r="E87" s="48">
        <v>6492.3</v>
      </c>
      <c r="F87" s="55"/>
      <c r="G87" s="37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 t="shared" si="4"/>
        <v>6492.3</v>
      </c>
      <c r="T87" s="50"/>
      <c r="U87" s="50"/>
      <c r="V87" s="51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>
        <f t="shared" si="7"/>
        <v>0</v>
      </c>
      <c r="AL87" s="50">
        <f t="shared" si="5"/>
        <v>6492.3</v>
      </c>
      <c r="AM87" s="56" t="s">
        <v>1787</v>
      </c>
    </row>
    <row r="88" spans="1:39" x14ac:dyDescent="0.25">
      <c r="A88" s="52" t="s">
        <v>600</v>
      </c>
      <c r="B88" s="53" t="s">
        <v>601</v>
      </c>
      <c r="C88" s="56" t="s">
        <v>602</v>
      </c>
      <c r="D88" s="54" t="s">
        <v>435</v>
      </c>
      <c r="E88" s="48">
        <v>0</v>
      </c>
      <c r="F88" s="55"/>
      <c r="G88" s="37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f t="shared" si="4"/>
        <v>0</v>
      </c>
      <c r="T88" s="50"/>
      <c r="U88" s="50"/>
      <c r="V88" s="51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>
        <f t="shared" si="7"/>
        <v>0</v>
      </c>
      <c r="AL88" s="50">
        <f t="shared" si="5"/>
        <v>0</v>
      </c>
      <c r="AM88" s="56" t="s">
        <v>1788</v>
      </c>
    </row>
    <row r="89" spans="1:39" x14ac:dyDescent="0.25">
      <c r="A89" s="52" t="s">
        <v>603</v>
      </c>
      <c r="B89" s="53" t="s">
        <v>604</v>
      </c>
      <c r="C89" s="56" t="s">
        <v>2196</v>
      </c>
      <c r="D89" s="54" t="s">
        <v>435</v>
      </c>
      <c r="E89" s="48">
        <v>600</v>
      </c>
      <c r="F89" s="55"/>
      <c r="G89" s="37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 t="shared" si="4"/>
        <v>600</v>
      </c>
      <c r="T89" s="50"/>
      <c r="U89" s="50"/>
      <c r="V89" s="51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>
        <f t="shared" si="7"/>
        <v>0</v>
      </c>
      <c r="AL89" s="50">
        <f t="shared" si="5"/>
        <v>600</v>
      </c>
      <c r="AM89" s="56"/>
    </row>
    <row r="90" spans="1:39" x14ac:dyDescent="0.25">
      <c r="A90" s="52" t="s">
        <v>605</v>
      </c>
      <c r="B90" s="53" t="s">
        <v>606</v>
      </c>
      <c r="C90" s="56" t="s">
        <v>602</v>
      </c>
      <c r="D90" s="54" t="s">
        <v>477</v>
      </c>
      <c r="E90" s="48">
        <v>1322</v>
      </c>
      <c r="F90" s="55"/>
      <c r="G90" s="37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f t="shared" si="4"/>
        <v>1322</v>
      </c>
      <c r="T90" s="50"/>
      <c r="U90" s="50"/>
      <c r="V90" s="51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>
        <f t="shared" si="7"/>
        <v>0</v>
      </c>
      <c r="AL90" s="50">
        <f t="shared" si="5"/>
        <v>1322</v>
      </c>
      <c r="AM90" s="56" t="s">
        <v>1787</v>
      </c>
    </row>
    <row r="91" spans="1:39" x14ac:dyDescent="0.25">
      <c r="A91" s="52" t="s">
        <v>607</v>
      </c>
      <c r="B91" s="53" t="s">
        <v>608</v>
      </c>
      <c r="C91" s="56" t="s">
        <v>2197</v>
      </c>
      <c r="D91" s="54" t="s">
        <v>435</v>
      </c>
      <c r="E91" s="48">
        <v>0.05</v>
      </c>
      <c r="F91" s="55"/>
      <c r="G91" s="37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 t="shared" si="4"/>
        <v>0.05</v>
      </c>
      <c r="T91" s="50"/>
      <c r="U91" s="50"/>
      <c r="V91" s="51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>
        <f t="shared" si="7"/>
        <v>0</v>
      </c>
      <c r="AL91" s="50">
        <f t="shared" si="5"/>
        <v>0.05</v>
      </c>
      <c r="AM91" s="56"/>
    </row>
    <row r="92" spans="1:39" x14ac:dyDescent="0.25">
      <c r="A92" s="52" t="s">
        <v>609</v>
      </c>
      <c r="B92" s="53" t="s">
        <v>610</v>
      </c>
      <c r="C92" s="56" t="s">
        <v>2198</v>
      </c>
      <c r="D92" s="54" t="s">
        <v>435</v>
      </c>
      <c r="E92" s="48">
        <v>3397</v>
      </c>
      <c r="F92" s="55"/>
      <c r="G92" s="3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f t="shared" si="4"/>
        <v>3397</v>
      </c>
      <c r="T92" s="50"/>
      <c r="U92" s="50"/>
      <c r="V92" s="51">
        <f>500</f>
        <v>500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>
        <f t="shared" si="7"/>
        <v>500</v>
      </c>
      <c r="AL92" s="50">
        <f t="shared" si="5"/>
        <v>2897</v>
      </c>
      <c r="AM92" s="56" t="s">
        <v>1787</v>
      </c>
    </row>
    <row r="93" spans="1:39" x14ac:dyDescent="0.25">
      <c r="A93" s="52" t="s">
        <v>611</v>
      </c>
      <c r="B93" s="53" t="s">
        <v>612</v>
      </c>
      <c r="C93" s="56" t="s">
        <v>2199</v>
      </c>
      <c r="D93" s="54" t="s">
        <v>435</v>
      </c>
      <c r="E93" s="48">
        <v>1000</v>
      </c>
      <c r="F93" s="55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>
        <f t="shared" si="4"/>
        <v>1000</v>
      </c>
      <c r="T93" s="50"/>
      <c r="U93" s="50"/>
      <c r="V93" s="51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>
        <f t="shared" si="7"/>
        <v>0</v>
      </c>
      <c r="AL93" s="50">
        <f t="shared" si="5"/>
        <v>1000</v>
      </c>
      <c r="AM93" s="56" t="s">
        <v>1787</v>
      </c>
    </row>
    <row r="94" spans="1:39" x14ac:dyDescent="0.25">
      <c r="A94" s="212" t="s">
        <v>613</v>
      </c>
      <c r="B94" s="213"/>
      <c r="C94" s="214"/>
      <c r="D94" s="47"/>
      <c r="E94" s="48">
        <v>0</v>
      </c>
      <c r="F94" s="55"/>
      <c r="G94" s="3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>
        <f t="shared" si="4"/>
        <v>0</v>
      </c>
      <c r="T94" s="50"/>
      <c r="U94" s="50"/>
      <c r="V94" s="51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f t="shared" si="7"/>
        <v>0</v>
      </c>
      <c r="AL94" s="50">
        <f t="shared" si="5"/>
        <v>0</v>
      </c>
      <c r="AM94" s="56"/>
    </row>
    <row r="95" spans="1:39" x14ac:dyDescent="0.25">
      <c r="A95" s="52" t="s">
        <v>614</v>
      </c>
      <c r="B95" s="53" t="s">
        <v>615</v>
      </c>
      <c r="C95" s="56" t="s">
        <v>616</v>
      </c>
      <c r="D95" s="54" t="s">
        <v>435</v>
      </c>
      <c r="E95" s="48">
        <v>334</v>
      </c>
      <c r="F95" s="55"/>
      <c r="G95" s="37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>
        <f t="shared" si="4"/>
        <v>334</v>
      </c>
      <c r="T95" s="50"/>
      <c r="U95" s="50"/>
      <c r="V95" s="51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>
        <f t="shared" si="7"/>
        <v>0</v>
      </c>
      <c r="AL95" s="50">
        <f t="shared" si="5"/>
        <v>334</v>
      </c>
      <c r="AM95" s="56" t="s">
        <v>1787</v>
      </c>
    </row>
    <row r="96" spans="1:39" x14ac:dyDescent="0.25">
      <c r="A96" s="52" t="s">
        <v>617</v>
      </c>
      <c r="B96" s="53" t="s">
        <v>618</v>
      </c>
      <c r="C96" s="56" t="s">
        <v>2200</v>
      </c>
      <c r="D96" s="54" t="s">
        <v>435</v>
      </c>
      <c r="E96" s="48">
        <v>1000</v>
      </c>
      <c r="F96" s="55"/>
      <c r="G96" s="37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>
        <f t="shared" si="4"/>
        <v>1000</v>
      </c>
      <c r="T96" s="50"/>
      <c r="U96" s="50"/>
      <c r="V96" s="51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>
        <f t="shared" si="7"/>
        <v>0</v>
      </c>
      <c r="AL96" s="50">
        <f t="shared" si="5"/>
        <v>1000</v>
      </c>
      <c r="AM96" s="56" t="s">
        <v>1787</v>
      </c>
    </row>
    <row r="97" spans="1:39" x14ac:dyDescent="0.25">
      <c r="A97" s="52" t="s">
        <v>619</v>
      </c>
      <c r="B97" s="53" t="s">
        <v>620</v>
      </c>
      <c r="C97" s="57" t="s">
        <v>2201</v>
      </c>
      <c r="D97" s="54" t="s">
        <v>435</v>
      </c>
      <c r="E97" s="48">
        <v>200</v>
      </c>
      <c r="F97" s="55"/>
      <c r="G97" s="37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>
        <f t="shared" si="4"/>
        <v>200</v>
      </c>
      <c r="T97" s="50"/>
      <c r="U97" s="50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>
        <f t="shared" si="7"/>
        <v>0</v>
      </c>
      <c r="AL97" s="50">
        <f t="shared" si="5"/>
        <v>200</v>
      </c>
      <c r="AM97" s="56" t="s">
        <v>1787</v>
      </c>
    </row>
    <row r="98" spans="1:39" x14ac:dyDescent="0.25">
      <c r="A98" s="52" t="s">
        <v>621</v>
      </c>
      <c r="B98" s="53" t="s">
        <v>622</v>
      </c>
      <c r="C98" s="37" t="s">
        <v>623</v>
      </c>
      <c r="D98" s="54" t="s">
        <v>477</v>
      </c>
      <c r="E98" s="48">
        <v>50</v>
      </c>
      <c r="F98" s="55"/>
      <c r="G98" s="37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>
        <f t="shared" si="4"/>
        <v>50</v>
      </c>
      <c r="T98" s="50"/>
      <c r="U98" s="50"/>
      <c r="V98" s="5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f t="shared" si="7"/>
        <v>0</v>
      </c>
      <c r="AL98" s="50">
        <f t="shared" si="5"/>
        <v>50</v>
      </c>
      <c r="AM98" s="56" t="s">
        <v>1787</v>
      </c>
    </row>
    <row r="99" spans="1:39" x14ac:dyDescent="0.25">
      <c r="A99" s="212" t="s">
        <v>624</v>
      </c>
      <c r="B99" s="213"/>
      <c r="C99" s="214"/>
      <c r="D99" s="47"/>
      <c r="E99" s="48">
        <v>0</v>
      </c>
      <c r="F99" s="55"/>
      <c r="G99" s="37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>
        <f t="shared" si="4"/>
        <v>0</v>
      </c>
      <c r="T99" s="50"/>
      <c r="U99" s="50"/>
      <c r="V99" s="51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>
        <f t="shared" si="7"/>
        <v>0</v>
      </c>
      <c r="AL99" s="50">
        <f t="shared" si="5"/>
        <v>0</v>
      </c>
      <c r="AM99" s="56"/>
    </row>
    <row r="100" spans="1:39" x14ac:dyDescent="0.25">
      <c r="A100" s="52" t="s">
        <v>625</v>
      </c>
      <c r="B100" s="53" t="s">
        <v>626</v>
      </c>
      <c r="C100" s="56" t="s">
        <v>2202</v>
      </c>
      <c r="D100" s="54" t="s">
        <v>435</v>
      </c>
      <c r="E100" s="48">
        <v>8690.11</v>
      </c>
      <c r="F100" s="55"/>
      <c r="G100" s="37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>
        <f t="shared" si="4"/>
        <v>8690.11</v>
      </c>
      <c r="T100" s="50"/>
      <c r="U100" s="50"/>
      <c r="V100" s="51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>
        <f t="shared" si="7"/>
        <v>0</v>
      </c>
      <c r="AL100" s="50">
        <f t="shared" si="5"/>
        <v>8690.11</v>
      </c>
      <c r="AM100" s="56" t="s">
        <v>1787</v>
      </c>
    </row>
    <row r="101" spans="1:39" x14ac:dyDescent="0.25">
      <c r="A101" s="52" t="s">
        <v>627</v>
      </c>
      <c r="B101" s="53" t="s">
        <v>628</v>
      </c>
      <c r="C101" s="56" t="s">
        <v>629</v>
      </c>
      <c r="D101" s="54" t="s">
        <v>435</v>
      </c>
      <c r="E101" s="48">
        <v>3769.8919999999998</v>
      </c>
      <c r="F101" s="55"/>
      <c r="G101" s="37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>
        <f t="shared" si="4"/>
        <v>3769.8919999999998</v>
      </c>
      <c r="T101" s="50"/>
      <c r="U101" s="50"/>
      <c r="V101" s="51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25</v>
      </c>
      <c r="AL101" s="50">
        <f t="shared" si="5"/>
        <v>3744.8919999999998</v>
      </c>
      <c r="AM101" s="56" t="s">
        <v>1787</v>
      </c>
    </row>
    <row r="102" spans="1:39" x14ac:dyDescent="0.25">
      <c r="A102" s="52" t="s">
        <v>630</v>
      </c>
      <c r="B102" s="53" t="s">
        <v>631</v>
      </c>
      <c r="C102" s="56" t="s">
        <v>632</v>
      </c>
      <c r="D102" s="54" t="s">
        <v>477</v>
      </c>
      <c r="E102" s="48">
        <v>1</v>
      </c>
      <c r="F102" s="55"/>
      <c r="G102" s="37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>
        <f t="shared" si="4"/>
        <v>1</v>
      </c>
      <c r="T102" s="50"/>
      <c r="U102" s="50"/>
      <c r="V102" s="51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>
        <v>1</v>
      </c>
      <c r="AL102" s="50">
        <f t="shared" si="5"/>
        <v>0</v>
      </c>
      <c r="AM102" s="56" t="s">
        <v>1790</v>
      </c>
    </row>
    <row r="103" spans="1:39" x14ac:dyDescent="0.25">
      <c r="A103" s="52" t="s">
        <v>633</v>
      </c>
      <c r="B103" s="53" t="s">
        <v>634</v>
      </c>
      <c r="C103" s="56" t="s">
        <v>635</v>
      </c>
      <c r="D103" s="54" t="s">
        <v>435</v>
      </c>
      <c r="E103" s="48">
        <v>2290</v>
      </c>
      <c r="F103" s="55"/>
      <c r="G103" s="37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>
        <f t="shared" si="4"/>
        <v>2290</v>
      </c>
      <c r="T103" s="50"/>
      <c r="U103" s="50"/>
      <c r="V103" s="51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>
        <f t="shared" si="7"/>
        <v>0</v>
      </c>
      <c r="AL103" s="50">
        <f t="shared" si="5"/>
        <v>2290</v>
      </c>
      <c r="AM103" s="56" t="s">
        <v>1787</v>
      </c>
    </row>
    <row r="104" spans="1:39" x14ac:dyDescent="0.25">
      <c r="A104" s="52" t="s">
        <v>636</v>
      </c>
      <c r="B104" s="53" t="s">
        <v>637</v>
      </c>
      <c r="C104" s="56" t="s">
        <v>2203</v>
      </c>
      <c r="D104" s="54" t="s">
        <v>440</v>
      </c>
      <c r="E104" s="48">
        <v>1400</v>
      </c>
      <c r="F104" s="55"/>
      <c r="G104" s="37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>
        <f t="shared" si="4"/>
        <v>1400</v>
      </c>
      <c r="T104" s="50"/>
      <c r="U104" s="50"/>
      <c r="V104" s="51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f t="shared" si="7"/>
        <v>0</v>
      </c>
      <c r="AL104" s="50">
        <f t="shared" si="5"/>
        <v>1400</v>
      </c>
      <c r="AM104" s="56" t="s">
        <v>1787</v>
      </c>
    </row>
    <row r="105" spans="1:39" x14ac:dyDescent="0.25">
      <c r="A105" s="52" t="s">
        <v>638</v>
      </c>
      <c r="B105" s="53" t="s">
        <v>639</v>
      </c>
      <c r="C105" s="56" t="s">
        <v>632</v>
      </c>
      <c r="D105" s="54" t="s">
        <v>435</v>
      </c>
      <c r="E105" s="48">
        <v>0</v>
      </c>
      <c r="F105" s="55"/>
      <c r="G105" s="3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>
        <f t="shared" si="4"/>
        <v>0</v>
      </c>
      <c r="T105" s="50"/>
      <c r="U105" s="50"/>
      <c r="V105" s="51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>
        <f t="shared" si="7"/>
        <v>0</v>
      </c>
      <c r="AL105" s="50">
        <f t="shared" si="5"/>
        <v>0</v>
      </c>
      <c r="AM105" s="56" t="s">
        <v>1788</v>
      </c>
    </row>
    <row r="106" spans="1:39" x14ac:dyDescent="0.25">
      <c r="A106" s="52" t="s">
        <v>640</v>
      </c>
      <c r="B106" s="53" t="s">
        <v>641</v>
      </c>
      <c r="C106" s="56" t="s">
        <v>632</v>
      </c>
      <c r="D106" s="54" t="s">
        <v>477</v>
      </c>
      <c r="E106" s="48">
        <v>1000</v>
      </c>
      <c r="F106" s="55"/>
      <c r="G106" s="37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>
        <f t="shared" si="4"/>
        <v>1000</v>
      </c>
      <c r="T106" s="50"/>
      <c r="U106" s="50"/>
      <c r="V106" s="51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>
        <f t="shared" si="7"/>
        <v>0</v>
      </c>
      <c r="AL106" s="50">
        <f t="shared" si="5"/>
        <v>1000</v>
      </c>
      <c r="AM106" s="56" t="s">
        <v>1787</v>
      </c>
    </row>
    <row r="107" spans="1:39" x14ac:dyDescent="0.25">
      <c r="A107" s="212" t="s">
        <v>642</v>
      </c>
      <c r="B107" s="213"/>
      <c r="C107" s="214"/>
      <c r="D107" s="47"/>
      <c r="E107" s="48">
        <v>0</v>
      </c>
      <c r="F107" s="55"/>
      <c r="G107" s="37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>
        <f t="shared" si="4"/>
        <v>0</v>
      </c>
      <c r="T107" s="50"/>
      <c r="U107" s="50"/>
      <c r="V107" s="51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>
        <f t="shared" si="7"/>
        <v>0</v>
      </c>
      <c r="AL107" s="50">
        <f t="shared" si="5"/>
        <v>0</v>
      </c>
      <c r="AM107" s="56"/>
    </row>
    <row r="108" spans="1:39" x14ac:dyDescent="0.25">
      <c r="A108" s="52" t="s">
        <v>643</v>
      </c>
      <c r="B108" s="53" t="s">
        <v>644</v>
      </c>
      <c r="C108" s="56" t="s">
        <v>2204</v>
      </c>
      <c r="D108" s="54" t="s">
        <v>435</v>
      </c>
      <c r="E108" s="48">
        <v>0</v>
      </c>
      <c r="F108" s="55"/>
      <c r="G108" s="37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>
        <f t="shared" si="4"/>
        <v>0</v>
      </c>
      <c r="T108" s="50"/>
      <c r="U108" s="50"/>
      <c r="V108" s="51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f t="shared" si="7"/>
        <v>0</v>
      </c>
      <c r="AL108" s="50">
        <f t="shared" si="5"/>
        <v>0</v>
      </c>
      <c r="AM108" s="56" t="s">
        <v>1787</v>
      </c>
    </row>
    <row r="109" spans="1:39" x14ac:dyDescent="0.25">
      <c r="A109" s="52" t="s">
        <v>645</v>
      </c>
      <c r="B109" s="53" t="s">
        <v>646</v>
      </c>
      <c r="C109" s="56" t="s">
        <v>2205</v>
      </c>
      <c r="D109" s="54" t="s">
        <v>435</v>
      </c>
      <c r="E109" s="48">
        <v>1849.99</v>
      </c>
      <c r="F109" s="65"/>
      <c r="G109" s="3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>
        <f t="shared" ref="S109:S131" si="8">SUM(E109:R109)</f>
        <v>1849.99</v>
      </c>
      <c r="T109" s="48"/>
      <c r="U109" s="48"/>
      <c r="V109" s="66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>
        <f t="shared" si="7"/>
        <v>0</v>
      </c>
      <c r="AL109" s="48">
        <f t="shared" ref="AL109:AL173" si="9">S109-AK109</f>
        <v>1849.99</v>
      </c>
      <c r="AM109" s="56" t="s">
        <v>1787</v>
      </c>
    </row>
    <row r="110" spans="1:39" x14ac:dyDescent="0.25">
      <c r="A110" s="52" t="s">
        <v>647</v>
      </c>
      <c r="B110" s="53" t="s">
        <v>648</v>
      </c>
      <c r="C110" s="56" t="s">
        <v>649</v>
      </c>
      <c r="D110" s="54" t="s">
        <v>435</v>
      </c>
      <c r="E110" s="48">
        <v>0</v>
      </c>
      <c r="F110" s="55"/>
      <c r="G110" s="37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>
        <f t="shared" si="8"/>
        <v>0</v>
      </c>
      <c r="T110" s="50"/>
      <c r="U110" s="50"/>
      <c r="V110" s="51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>
        <f t="shared" si="7"/>
        <v>0</v>
      </c>
      <c r="AL110" s="50">
        <f t="shared" si="9"/>
        <v>0</v>
      </c>
      <c r="AM110" s="56" t="s">
        <v>1788</v>
      </c>
    </row>
    <row r="111" spans="1:39" x14ac:dyDescent="0.25">
      <c r="A111" s="52" t="s">
        <v>650</v>
      </c>
      <c r="B111" s="53" t="s">
        <v>651</v>
      </c>
      <c r="C111" s="56" t="s">
        <v>2206</v>
      </c>
      <c r="D111" s="54" t="s">
        <v>435</v>
      </c>
      <c r="E111" s="48">
        <v>2095.9924999999998</v>
      </c>
      <c r="F111" s="55"/>
      <c r="G111" s="37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>
        <f t="shared" si="8"/>
        <v>2095.9924999999998</v>
      </c>
      <c r="T111" s="50"/>
      <c r="U111" s="50"/>
      <c r="V111" s="51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>
        <f t="shared" si="7"/>
        <v>0</v>
      </c>
      <c r="AL111" s="50">
        <f t="shared" si="9"/>
        <v>2095.9924999999998</v>
      </c>
      <c r="AM111" s="56" t="s">
        <v>1787</v>
      </c>
    </row>
    <row r="112" spans="1:39" x14ac:dyDescent="0.25">
      <c r="A112" s="52" t="s">
        <v>652</v>
      </c>
      <c r="B112" s="53" t="s">
        <v>653</v>
      </c>
      <c r="C112" s="56" t="s">
        <v>2207</v>
      </c>
      <c r="D112" s="54" t="s">
        <v>435</v>
      </c>
      <c r="E112" s="48">
        <v>500</v>
      </c>
      <c r="F112" s="55"/>
      <c r="G112" s="37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>
        <f t="shared" si="8"/>
        <v>500</v>
      </c>
      <c r="T112" s="50"/>
      <c r="U112" s="50"/>
      <c r="V112" s="51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>
        <f t="shared" si="7"/>
        <v>0</v>
      </c>
      <c r="AL112" s="50">
        <f t="shared" si="9"/>
        <v>500</v>
      </c>
      <c r="AM112" s="56" t="s">
        <v>1787</v>
      </c>
    </row>
    <row r="113" spans="1:39" x14ac:dyDescent="0.25">
      <c r="A113" s="52" t="s">
        <v>654</v>
      </c>
      <c r="B113" s="53" t="s">
        <v>655</v>
      </c>
      <c r="C113" s="56" t="s">
        <v>2208</v>
      </c>
      <c r="D113" s="54" t="s">
        <v>435</v>
      </c>
      <c r="E113" s="48">
        <v>0</v>
      </c>
      <c r="F113" s="55"/>
      <c r="G113" s="37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>
        <f t="shared" si="8"/>
        <v>0</v>
      </c>
      <c r="T113" s="50"/>
      <c r="U113" s="50"/>
      <c r="V113" s="51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>
        <f t="shared" si="7"/>
        <v>0</v>
      </c>
      <c r="AL113" s="50">
        <f t="shared" si="9"/>
        <v>0</v>
      </c>
      <c r="AM113" s="56"/>
    </row>
    <row r="114" spans="1:39" x14ac:dyDescent="0.25">
      <c r="A114" s="52" t="s">
        <v>656</v>
      </c>
      <c r="B114" s="53" t="s">
        <v>657</v>
      </c>
      <c r="C114" s="56"/>
      <c r="D114" s="54"/>
      <c r="E114" s="48">
        <v>0</v>
      </c>
      <c r="F114" s="55"/>
      <c r="G114" s="37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>
        <f t="shared" si="8"/>
        <v>0</v>
      </c>
      <c r="T114" s="50"/>
      <c r="U114" s="50"/>
      <c r="V114" s="51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>
        <f t="shared" si="7"/>
        <v>0</v>
      </c>
      <c r="AL114" s="50">
        <f t="shared" si="9"/>
        <v>0</v>
      </c>
      <c r="AM114" s="56" t="s">
        <v>1788</v>
      </c>
    </row>
    <row r="115" spans="1:39" x14ac:dyDescent="0.25">
      <c r="A115" s="212" t="s">
        <v>658</v>
      </c>
      <c r="B115" s="213"/>
      <c r="C115" s="214"/>
      <c r="D115" s="47"/>
      <c r="E115" s="48">
        <v>0</v>
      </c>
      <c r="F115" s="55"/>
      <c r="G115" s="37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>
        <f t="shared" si="8"/>
        <v>0</v>
      </c>
      <c r="T115" s="50"/>
      <c r="U115" s="50"/>
      <c r="V115" s="5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>
        <f t="shared" si="7"/>
        <v>0</v>
      </c>
      <c r="AL115" s="50">
        <f t="shared" si="9"/>
        <v>0</v>
      </c>
      <c r="AM115" s="56"/>
    </row>
    <row r="116" spans="1:39" x14ac:dyDescent="0.25">
      <c r="A116" s="52" t="s">
        <v>659</v>
      </c>
      <c r="B116" s="53" t="s">
        <v>660</v>
      </c>
      <c r="C116" s="56" t="s">
        <v>661</v>
      </c>
      <c r="D116" s="54" t="s">
        <v>468</v>
      </c>
      <c r="E116" s="48">
        <v>20</v>
      </c>
      <c r="F116" s="55"/>
      <c r="G116" s="37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>
        <f t="shared" si="8"/>
        <v>20</v>
      </c>
      <c r="T116" s="50"/>
      <c r="U116" s="50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>
        <f t="shared" si="7"/>
        <v>0</v>
      </c>
      <c r="AL116" s="50">
        <f t="shared" si="9"/>
        <v>20</v>
      </c>
      <c r="AM116" s="56" t="s">
        <v>1787</v>
      </c>
    </row>
    <row r="117" spans="1:39" x14ac:dyDescent="0.25">
      <c r="A117" s="52" t="s">
        <v>662</v>
      </c>
      <c r="B117" s="53" t="s">
        <v>663</v>
      </c>
      <c r="C117" s="56" t="s">
        <v>2209</v>
      </c>
      <c r="D117" s="54" t="s">
        <v>468</v>
      </c>
      <c r="E117" s="48">
        <v>100</v>
      </c>
      <c r="F117" s="55"/>
      <c r="G117" s="37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>
        <f t="shared" si="8"/>
        <v>100</v>
      </c>
      <c r="T117" s="50"/>
      <c r="U117" s="50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>
        <v>50</v>
      </c>
      <c r="AL117" s="50">
        <f t="shared" si="9"/>
        <v>50</v>
      </c>
      <c r="AM117" s="56" t="s">
        <v>1787</v>
      </c>
    </row>
    <row r="118" spans="1:39" x14ac:dyDescent="0.25">
      <c r="A118" s="52" t="s">
        <v>664</v>
      </c>
      <c r="B118" s="53" t="s">
        <v>665</v>
      </c>
      <c r="C118" s="56" t="s">
        <v>2210</v>
      </c>
      <c r="D118" s="54" t="s">
        <v>468</v>
      </c>
      <c r="E118" s="48">
        <v>456.5</v>
      </c>
      <c r="F118" s="55"/>
      <c r="G118" s="37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>
        <f t="shared" si="8"/>
        <v>456.5</v>
      </c>
      <c r="T118" s="50"/>
      <c r="U118" s="50"/>
      <c r="V118" s="51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>
        <f t="shared" si="7"/>
        <v>0</v>
      </c>
      <c r="AL118" s="50">
        <f t="shared" si="9"/>
        <v>456.5</v>
      </c>
      <c r="AM118" s="56" t="s">
        <v>1787</v>
      </c>
    </row>
    <row r="119" spans="1:39" x14ac:dyDescent="0.25">
      <c r="A119" s="52" t="s">
        <v>666</v>
      </c>
      <c r="B119" s="53" t="s">
        <v>667</v>
      </c>
      <c r="C119" s="56" t="s">
        <v>668</v>
      </c>
      <c r="D119" s="54" t="s">
        <v>468</v>
      </c>
      <c r="E119" s="48">
        <v>500</v>
      </c>
      <c r="F119" s="55"/>
      <c r="G119" s="37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>
        <f t="shared" si="8"/>
        <v>500</v>
      </c>
      <c r="T119" s="50"/>
      <c r="U119" s="50"/>
      <c r="V119" s="51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>
        <f t="shared" si="7"/>
        <v>0</v>
      </c>
      <c r="AL119" s="50">
        <f t="shared" si="9"/>
        <v>500</v>
      </c>
      <c r="AM119" s="56" t="s">
        <v>1787</v>
      </c>
    </row>
    <row r="120" spans="1:39" x14ac:dyDescent="0.25">
      <c r="A120" s="52" t="s">
        <v>669</v>
      </c>
      <c r="B120" s="53" t="s">
        <v>670</v>
      </c>
      <c r="C120" s="56" t="s">
        <v>668</v>
      </c>
      <c r="D120" s="54" t="s">
        <v>468</v>
      </c>
      <c r="E120" s="48">
        <v>50</v>
      </c>
      <c r="F120" s="55"/>
      <c r="G120" s="37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>
        <f t="shared" si="8"/>
        <v>50</v>
      </c>
      <c r="T120" s="50"/>
      <c r="U120" s="50"/>
      <c r="V120" s="51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>
        <f t="shared" si="7"/>
        <v>0</v>
      </c>
      <c r="AL120" s="50">
        <f t="shared" si="9"/>
        <v>50</v>
      </c>
      <c r="AM120" s="56" t="s">
        <v>1787</v>
      </c>
    </row>
    <row r="121" spans="1:39" x14ac:dyDescent="0.25">
      <c r="A121" s="52" t="s">
        <v>671</v>
      </c>
      <c r="B121" s="53" t="s">
        <v>672</v>
      </c>
      <c r="C121" s="56" t="s">
        <v>2211</v>
      </c>
      <c r="D121" s="54" t="s">
        <v>468</v>
      </c>
      <c r="E121" s="48">
        <v>99</v>
      </c>
      <c r="F121" s="55"/>
      <c r="G121" s="37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>
        <f t="shared" si="8"/>
        <v>99</v>
      </c>
      <c r="T121" s="50"/>
      <c r="U121" s="50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>
        <f t="shared" si="7"/>
        <v>0</v>
      </c>
      <c r="AL121" s="50">
        <f t="shared" si="9"/>
        <v>99</v>
      </c>
      <c r="AM121" s="56" t="s">
        <v>1787</v>
      </c>
    </row>
    <row r="122" spans="1:39" x14ac:dyDescent="0.25">
      <c r="A122" s="52" t="s">
        <v>673</v>
      </c>
      <c r="B122" s="53" t="s">
        <v>674</v>
      </c>
      <c r="C122" s="56" t="s">
        <v>2212</v>
      </c>
      <c r="D122" s="54" t="s">
        <v>468</v>
      </c>
      <c r="E122" s="48">
        <v>0</v>
      </c>
      <c r="F122" s="55"/>
      <c r="G122" s="37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>
        <f t="shared" si="8"/>
        <v>0</v>
      </c>
      <c r="T122" s="50"/>
      <c r="U122" s="50"/>
      <c r="V122" s="51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>
        <f t="shared" si="7"/>
        <v>0</v>
      </c>
      <c r="AL122" s="50">
        <f t="shared" si="9"/>
        <v>0</v>
      </c>
      <c r="AM122" s="56"/>
    </row>
    <row r="123" spans="1:39" x14ac:dyDescent="0.25">
      <c r="A123" s="52" t="s">
        <v>675</v>
      </c>
      <c r="B123" s="53" t="s">
        <v>676</v>
      </c>
      <c r="C123" s="37" t="s">
        <v>1935</v>
      </c>
      <c r="D123" s="54" t="s">
        <v>468</v>
      </c>
      <c r="E123" s="48">
        <v>200</v>
      </c>
      <c r="F123" s="55"/>
      <c r="G123" s="37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f t="shared" si="8"/>
        <v>200</v>
      </c>
      <c r="T123" s="50"/>
      <c r="U123" s="50"/>
      <c r="V123" s="51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f t="shared" si="7"/>
        <v>0</v>
      </c>
      <c r="AL123" s="50">
        <f t="shared" si="9"/>
        <v>200</v>
      </c>
      <c r="AM123" s="56" t="s">
        <v>1787</v>
      </c>
    </row>
    <row r="124" spans="1:39" x14ac:dyDescent="0.25">
      <c r="A124" s="212" t="s">
        <v>677</v>
      </c>
      <c r="B124" s="213"/>
      <c r="C124" s="214"/>
      <c r="D124" s="47"/>
      <c r="E124" s="48">
        <v>0</v>
      </c>
      <c r="F124" s="55"/>
      <c r="G124" s="37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f t="shared" si="8"/>
        <v>0</v>
      </c>
      <c r="T124" s="50"/>
      <c r="U124" s="50"/>
      <c r="V124" s="51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>
        <f t="shared" si="7"/>
        <v>0</v>
      </c>
      <c r="AL124" s="50">
        <f t="shared" si="9"/>
        <v>0</v>
      </c>
      <c r="AM124" s="56"/>
    </row>
    <row r="125" spans="1:39" x14ac:dyDescent="0.25">
      <c r="A125" s="52" t="s">
        <v>678</v>
      </c>
      <c r="B125" s="53" t="s">
        <v>679</v>
      </c>
      <c r="C125" s="56" t="s">
        <v>2213</v>
      </c>
      <c r="D125" s="54" t="s">
        <v>435</v>
      </c>
      <c r="E125" s="48">
        <v>79.998999999999995</v>
      </c>
      <c r="F125" s="55"/>
      <c r="G125" s="37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>
        <f t="shared" si="8"/>
        <v>79.998999999999995</v>
      </c>
      <c r="T125" s="50"/>
      <c r="U125" s="50"/>
      <c r="V125" s="51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>
        <f t="shared" si="7"/>
        <v>0</v>
      </c>
      <c r="AL125" s="50">
        <f t="shared" si="9"/>
        <v>79.998999999999995</v>
      </c>
      <c r="AM125" s="56" t="s">
        <v>1787</v>
      </c>
    </row>
    <row r="126" spans="1:39" x14ac:dyDescent="0.25">
      <c r="A126" s="52" t="s">
        <v>680</v>
      </c>
      <c r="B126" s="53" t="s">
        <v>681</v>
      </c>
      <c r="C126" s="56" t="s">
        <v>2214</v>
      </c>
      <c r="D126" s="54" t="s">
        <v>435</v>
      </c>
      <c r="E126" s="48">
        <v>0</v>
      </c>
      <c r="F126" s="55"/>
      <c r="G126" s="37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>
        <f t="shared" si="8"/>
        <v>0</v>
      </c>
      <c r="T126" s="50"/>
      <c r="U126" s="50"/>
      <c r="V126" s="51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>
        <f t="shared" si="7"/>
        <v>0</v>
      </c>
      <c r="AL126" s="50">
        <f t="shared" si="9"/>
        <v>0</v>
      </c>
      <c r="AM126" s="56"/>
    </row>
    <row r="127" spans="1:39" x14ac:dyDescent="0.25">
      <c r="A127" s="52" t="s">
        <v>682</v>
      </c>
      <c r="B127" s="53" t="s">
        <v>683</v>
      </c>
      <c r="C127" s="56"/>
      <c r="D127" s="54" t="s">
        <v>435</v>
      </c>
      <c r="E127" s="48">
        <v>1</v>
      </c>
      <c r="F127" s="55"/>
      <c r="G127" s="37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>
        <f t="shared" si="8"/>
        <v>1</v>
      </c>
      <c r="T127" s="50"/>
      <c r="U127" s="50"/>
      <c r="V127" s="51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f t="shared" si="7"/>
        <v>0</v>
      </c>
      <c r="AL127" s="50">
        <f t="shared" si="9"/>
        <v>1</v>
      </c>
      <c r="AM127" s="56" t="s">
        <v>1788</v>
      </c>
    </row>
    <row r="128" spans="1:39" x14ac:dyDescent="0.25">
      <c r="A128" s="212" t="s">
        <v>684</v>
      </c>
      <c r="B128" s="213"/>
      <c r="C128" s="214"/>
      <c r="D128" s="47"/>
      <c r="E128" s="48">
        <v>0</v>
      </c>
      <c r="F128" s="55"/>
      <c r="G128" s="37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>
        <f t="shared" si="8"/>
        <v>0</v>
      </c>
      <c r="T128" s="50"/>
      <c r="U128" s="50"/>
      <c r="V128" s="51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>
        <f t="shared" si="7"/>
        <v>0</v>
      </c>
      <c r="AL128" s="50">
        <f t="shared" si="9"/>
        <v>0</v>
      </c>
      <c r="AM128" s="56"/>
    </row>
    <row r="129" spans="1:39" x14ac:dyDescent="0.25">
      <c r="A129" s="52" t="s">
        <v>685</v>
      </c>
      <c r="B129" s="53" t="s">
        <v>686</v>
      </c>
      <c r="C129" s="56" t="s">
        <v>2215</v>
      </c>
      <c r="D129" s="54" t="s">
        <v>440</v>
      </c>
      <c r="E129" s="48">
        <v>1078.31</v>
      </c>
      <c r="F129" s="55"/>
      <c r="G129" s="37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>
        <f t="shared" si="8"/>
        <v>1078.31</v>
      </c>
      <c r="T129" s="50"/>
      <c r="U129" s="50"/>
      <c r="V129" s="51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>
        <f t="shared" si="7"/>
        <v>0</v>
      </c>
      <c r="AL129" s="50">
        <f t="shared" si="9"/>
        <v>1078.31</v>
      </c>
      <c r="AM129" s="56" t="s">
        <v>1787</v>
      </c>
    </row>
    <row r="130" spans="1:39" x14ac:dyDescent="0.25">
      <c r="A130" s="52" t="s">
        <v>687</v>
      </c>
      <c r="B130" s="60" t="s">
        <v>688</v>
      </c>
      <c r="C130" s="56" t="s">
        <v>2216</v>
      </c>
      <c r="D130" s="54" t="s">
        <v>435</v>
      </c>
      <c r="E130" s="48">
        <v>723.5</v>
      </c>
      <c r="F130" s="67"/>
      <c r="G130" s="67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>
        <f t="shared" si="8"/>
        <v>723.5</v>
      </c>
      <c r="T130" s="50"/>
      <c r="U130" s="50"/>
      <c r="V130" s="51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>
        <f t="shared" si="7"/>
        <v>0</v>
      </c>
      <c r="AL130" s="50">
        <f t="shared" si="9"/>
        <v>723.5</v>
      </c>
      <c r="AM130" s="56" t="s">
        <v>1787</v>
      </c>
    </row>
    <row r="131" spans="1:39" x14ac:dyDescent="0.25">
      <c r="A131" s="52" t="s">
        <v>689</v>
      </c>
      <c r="B131" s="53" t="s">
        <v>690</v>
      </c>
      <c r="C131" s="57" t="s">
        <v>2217</v>
      </c>
      <c r="D131" s="54"/>
      <c r="E131" s="48">
        <v>48.5</v>
      </c>
      <c r="F131" s="55"/>
      <c r="G131" s="37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>
        <f t="shared" si="8"/>
        <v>48.5</v>
      </c>
      <c r="T131" s="50"/>
      <c r="U131" s="50"/>
      <c r="V131" s="51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>
        <v>0</v>
      </c>
      <c r="AL131" s="50">
        <f t="shared" si="9"/>
        <v>48.5</v>
      </c>
      <c r="AM131" s="56" t="s">
        <v>1787</v>
      </c>
    </row>
    <row r="132" spans="1:39" x14ac:dyDescent="0.25">
      <c r="A132" s="68" t="s">
        <v>691</v>
      </c>
      <c r="B132" s="69" t="s">
        <v>692</v>
      </c>
      <c r="C132" s="37"/>
      <c r="D132" s="54" t="s">
        <v>435</v>
      </c>
      <c r="E132" s="48">
        <v>1</v>
      </c>
      <c r="F132" s="70"/>
      <c r="G132" s="39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>
        <f t="shared" ref="S132:S168" si="10">SUM(E132:R132)</f>
        <v>1</v>
      </c>
      <c r="T132" s="50"/>
      <c r="U132" s="50"/>
      <c r="V132" s="51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>
        <f t="shared" ref="AK132:AK167" si="11">SUM(T132:AJ132)</f>
        <v>0</v>
      </c>
      <c r="AL132" s="50">
        <f t="shared" si="9"/>
        <v>1</v>
      </c>
      <c r="AM132" s="56"/>
    </row>
    <row r="133" spans="1:39" x14ac:dyDescent="0.25">
      <c r="A133" s="212" t="s">
        <v>693</v>
      </c>
      <c r="B133" s="213"/>
      <c r="C133" s="214"/>
      <c r="D133" s="47"/>
      <c r="E133" s="48">
        <v>0</v>
      </c>
      <c r="F133" s="55"/>
      <c r="G133" s="37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>
        <f t="shared" si="10"/>
        <v>0</v>
      </c>
      <c r="T133" s="50"/>
      <c r="U133" s="50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>
        <f t="shared" si="11"/>
        <v>0</v>
      </c>
      <c r="AL133" s="50">
        <f t="shared" si="9"/>
        <v>0</v>
      </c>
      <c r="AM133" s="56"/>
    </row>
    <row r="134" spans="1:39" x14ac:dyDescent="0.25">
      <c r="A134" s="52" t="s">
        <v>694</v>
      </c>
      <c r="B134" s="53" t="s">
        <v>695</v>
      </c>
      <c r="C134" s="56" t="s">
        <v>2218</v>
      </c>
      <c r="D134" s="54" t="s">
        <v>435</v>
      </c>
      <c r="E134" s="48">
        <v>1500</v>
      </c>
      <c r="F134" s="55"/>
      <c r="G134" s="37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>
        <f t="shared" si="10"/>
        <v>1500</v>
      </c>
      <c r="T134" s="50"/>
      <c r="U134" s="50"/>
      <c r="V134" s="51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>
        <f t="shared" si="11"/>
        <v>0</v>
      </c>
      <c r="AL134" s="50">
        <f t="shared" si="9"/>
        <v>1500</v>
      </c>
      <c r="AM134" s="56" t="s">
        <v>1787</v>
      </c>
    </row>
    <row r="135" spans="1:39" x14ac:dyDescent="0.25">
      <c r="A135" s="52" t="s">
        <v>696</v>
      </c>
      <c r="B135" s="53" t="s">
        <v>697</v>
      </c>
      <c r="C135" s="56"/>
      <c r="D135" s="54" t="s">
        <v>468</v>
      </c>
      <c r="E135" s="48">
        <v>200</v>
      </c>
      <c r="F135" s="55"/>
      <c r="G135" s="37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>
        <f t="shared" si="10"/>
        <v>200</v>
      </c>
      <c r="T135" s="50"/>
      <c r="U135" s="50"/>
      <c r="V135" s="51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>
        <f t="shared" si="11"/>
        <v>0</v>
      </c>
      <c r="AL135" s="50">
        <f t="shared" si="9"/>
        <v>200</v>
      </c>
      <c r="AM135" s="56" t="s">
        <v>1787</v>
      </c>
    </row>
    <row r="136" spans="1:39" x14ac:dyDescent="0.25">
      <c r="A136" s="52" t="s">
        <v>698</v>
      </c>
      <c r="B136" s="53" t="s">
        <v>699</v>
      </c>
      <c r="C136" s="56" t="s">
        <v>700</v>
      </c>
      <c r="D136" s="54" t="s">
        <v>468</v>
      </c>
      <c r="E136" s="48">
        <v>1586.18</v>
      </c>
      <c r="F136" s="55"/>
      <c r="G136" s="37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>
        <f t="shared" si="10"/>
        <v>1586.18</v>
      </c>
      <c r="T136" s="50"/>
      <c r="U136" s="50"/>
      <c r="V136" s="51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>
        <f t="shared" si="11"/>
        <v>0</v>
      </c>
      <c r="AL136" s="50">
        <f t="shared" si="9"/>
        <v>1586.18</v>
      </c>
      <c r="AM136" s="56" t="s">
        <v>1787</v>
      </c>
    </row>
    <row r="137" spans="1:39" x14ac:dyDescent="0.25">
      <c r="A137" s="52" t="s">
        <v>701</v>
      </c>
      <c r="B137" s="53" t="s">
        <v>702</v>
      </c>
      <c r="C137" s="56" t="s">
        <v>703</v>
      </c>
      <c r="D137" s="54" t="s">
        <v>435</v>
      </c>
      <c r="E137" s="48">
        <v>8324.68</v>
      </c>
      <c r="F137" s="55"/>
      <c r="G137" s="37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>
        <f t="shared" si="10"/>
        <v>8324.68</v>
      </c>
      <c r="T137" s="50"/>
      <c r="U137" s="50"/>
      <c r="V137" s="51"/>
      <c r="W137" s="50">
        <f>500</f>
        <v>500</v>
      </c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>
        <f t="shared" si="11"/>
        <v>500</v>
      </c>
      <c r="AL137" s="50">
        <f t="shared" si="9"/>
        <v>7824.68</v>
      </c>
      <c r="AM137" s="56" t="s">
        <v>1787</v>
      </c>
    </row>
    <row r="138" spans="1:39" x14ac:dyDescent="0.25">
      <c r="A138" s="52" t="s">
        <v>704</v>
      </c>
      <c r="B138" s="53" t="s">
        <v>705</v>
      </c>
      <c r="C138" s="56" t="s">
        <v>2219</v>
      </c>
      <c r="D138" s="54" t="s">
        <v>468</v>
      </c>
      <c r="E138" s="48">
        <v>2520</v>
      </c>
      <c r="F138" s="55"/>
      <c r="G138" s="37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>
        <f t="shared" si="10"/>
        <v>2520</v>
      </c>
      <c r="T138" s="50"/>
      <c r="U138" s="50"/>
      <c r="V138" s="51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>
        <f t="shared" si="11"/>
        <v>0</v>
      </c>
      <c r="AL138" s="50">
        <f t="shared" si="9"/>
        <v>2520</v>
      </c>
      <c r="AM138" s="56" t="s">
        <v>1787</v>
      </c>
    </row>
    <row r="139" spans="1:39" x14ac:dyDescent="0.25">
      <c r="A139" s="52" t="s">
        <v>706</v>
      </c>
      <c r="B139" s="53" t="s">
        <v>707</v>
      </c>
      <c r="C139" s="56" t="s">
        <v>2220</v>
      </c>
      <c r="D139" s="54" t="s">
        <v>440</v>
      </c>
      <c r="E139" s="48">
        <v>10696.8</v>
      </c>
      <c r="F139" s="55"/>
      <c r="G139" s="37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>
        <f t="shared" si="10"/>
        <v>10696.8</v>
      </c>
      <c r="T139" s="50"/>
      <c r="U139" s="50"/>
      <c r="V139" s="51"/>
      <c r="W139" s="50">
        <f>50</f>
        <v>50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>
        <f t="shared" si="11"/>
        <v>50</v>
      </c>
      <c r="AL139" s="50">
        <f t="shared" si="9"/>
        <v>10646.8</v>
      </c>
      <c r="AM139" s="56" t="s">
        <v>1787</v>
      </c>
    </row>
    <row r="140" spans="1:39" x14ac:dyDescent="0.25">
      <c r="A140" s="52" t="s">
        <v>708</v>
      </c>
      <c r="B140" s="53" t="s">
        <v>709</v>
      </c>
      <c r="C140" s="56" t="s">
        <v>2221</v>
      </c>
      <c r="D140" s="54" t="s">
        <v>435</v>
      </c>
      <c r="E140" s="48">
        <v>1300</v>
      </c>
      <c r="F140" s="55"/>
      <c r="G140" s="37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>
        <f t="shared" si="10"/>
        <v>1300</v>
      </c>
      <c r="T140" s="50"/>
      <c r="U140" s="50"/>
      <c r="V140" s="51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>
        <f t="shared" si="11"/>
        <v>0</v>
      </c>
      <c r="AL140" s="50">
        <f t="shared" si="9"/>
        <v>1300</v>
      </c>
      <c r="AM140" s="56" t="s">
        <v>1787</v>
      </c>
    </row>
    <row r="141" spans="1:39" x14ac:dyDescent="0.25">
      <c r="A141" s="52" t="s">
        <v>710</v>
      </c>
      <c r="B141" s="53" t="s">
        <v>711</v>
      </c>
      <c r="C141" s="56" t="s">
        <v>2222</v>
      </c>
      <c r="D141" s="54" t="s">
        <v>435</v>
      </c>
      <c r="E141" s="48">
        <v>4462.99</v>
      </c>
      <c r="F141" s="55"/>
      <c r="G141" s="37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>
        <f t="shared" si="10"/>
        <v>4462.99</v>
      </c>
      <c r="T141" s="50"/>
      <c r="U141" s="50"/>
      <c r="V141" s="51"/>
      <c r="W141" s="50"/>
      <c r="X141" s="50"/>
      <c r="Y141" s="50"/>
      <c r="Z141" s="50">
        <f>1.7</f>
        <v>1.7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>
        <f t="shared" si="11"/>
        <v>1.7</v>
      </c>
      <c r="AL141" s="50">
        <f t="shared" si="9"/>
        <v>4461.29</v>
      </c>
      <c r="AM141" s="56" t="s">
        <v>1787</v>
      </c>
    </row>
    <row r="142" spans="1:39" x14ac:dyDescent="0.25">
      <c r="A142" s="52" t="s">
        <v>712</v>
      </c>
      <c r="B142" s="53" t="s">
        <v>713</v>
      </c>
      <c r="C142" s="56" t="s">
        <v>2223</v>
      </c>
      <c r="D142" s="54" t="s">
        <v>435</v>
      </c>
      <c r="E142" s="48">
        <v>8183.12</v>
      </c>
      <c r="F142" s="55"/>
      <c r="G142" s="37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>
        <f t="shared" si="10"/>
        <v>8183.12</v>
      </c>
      <c r="T142" s="50"/>
      <c r="U142" s="50"/>
      <c r="V142" s="51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>
        <f t="shared" si="11"/>
        <v>0</v>
      </c>
      <c r="AL142" s="50">
        <f t="shared" si="9"/>
        <v>8183.12</v>
      </c>
      <c r="AM142" s="56" t="s">
        <v>1787</v>
      </c>
    </row>
    <row r="143" spans="1:39" x14ac:dyDescent="0.25">
      <c r="A143" s="52" t="s">
        <v>714</v>
      </c>
      <c r="B143" s="53" t="s">
        <v>715</v>
      </c>
      <c r="C143" s="56" t="s">
        <v>2224</v>
      </c>
      <c r="D143" s="54" t="s">
        <v>435</v>
      </c>
      <c r="E143" s="48">
        <v>4547</v>
      </c>
      <c r="F143" s="55"/>
      <c r="G143" s="37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>
        <f t="shared" si="10"/>
        <v>4547</v>
      </c>
      <c r="T143" s="50"/>
      <c r="U143" s="50"/>
      <c r="V143" s="51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>
        <f t="shared" si="11"/>
        <v>0</v>
      </c>
      <c r="AL143" s="50">
        <f t="shared" si="9"/>
        <v>4547</v>
      </c>
      <c r="AM143" s="56" t="s">
        <v>1787</v>
      </c>
    </row>
    <row r="144" spans="1:39" x14ac:dyDescent="0.25">
      <c r="A144" s="52" t="s">
        <v>716</v>
      </c>
      <c r="B144" s="53" t="s">
        <v>717</v>
      </c>
      <c r="C144" s="37" t="s">
        <v>718</v>
      </c>
      <c r="D144" s="54" t="s">
        <v>432</v>
      </c>
      <c r="E144" s="48">
        <v>8577.67</v>
      </c>
      <c r="F144" s="55"/>
      <c r="G144" s="37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>
        <f t="shared" si="10"/>
        <v>8577.67</v>
      </c>
      <c r="T144" s="50"/>
      <c r="U144" s="50"/>
      <c r="V144" s="51"/>
      <c r="W144" s="50"/>
      <c r="X144" s="50"/>
      <c r="Y144" s="50"/>
      <c r="Z144" s="50">
        <f>1</f>
        <v>1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401</v>
      </c>
      <c r="AL144" s="50">
        <f t="shared" si="9"/>
        <v>8176.67</v>
      </c>
      <c r="AM144" s="56" t="s">
        <v>1787</v>
      </c>
    </row>
    <row r="145" spans="1:39" x14ac:dyDescent="0.25">
      <c r="A145" s="52" t="s">
        <v>719</v>
      </c>
      <c r="B145" s="53" t="s">
        <v>720</v>
      </c>
      <c r="C145" s="56" t="s">
        <v>2225</v>
      </c>
      <c r="D145" s="54" t="s">
        <v>440</v>
      </c>
      <c r="E145" s="48">
        <v>1199</v>
      </c>
      <c r="F145" s="55"/>
      <c r="G145" s="37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>
        <f t="shared" si="10"/>
        <v>1199</v>
      </c>
      <c r="T145" s="50"/>
      <c r="U145" s="50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>
        <v>250</v>
      </c>
      <c r="AL145" s="50">
        <f t="shared" si="9"/>
        <v>949</v>
      </c>
      <c r="AM145" s="56" t="s">
        <v>1787</v>
      </c>
    </row>
    <row r="146" spans="1:39" x14ac:dyDescent="0.25">
      <c r="A146" s="52" t="s">
        <v>721</v>
      </c>
      <c r="B146" s="53" t="s">
        <v>722</v>
      </c>
      <c r="C146" s="56" t="s">
        <v>2226</v>
      </c>
      <c r="D146" s="54" t="s">
        <v>435</v>
      </c>
      <c r="E146" s="48">
        <v>200</v>
      </c>
      <c r="F146" s="55"/>
      <c r="G146" s="37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>
        <f t="shared" si="10"/>
        <v>200</v>
      </c>
      <c r="T146" s="50"/>
      <c r="U146" s="50"/>
      <c r="V146" s="51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>
        <f t="shared" si="11"/>
        <v>0</v>
      </c>
      <c r="AL146" s="50">
        <f t="shared" si="9"/>
        <v>200</v>
      </c>
      <c r="AM146" s="56" t="s">
        <v>1787</v>
      </c>
    </row>
    <row r="147" spans="1:39" x14ac:dyDescent="0.25">
      <c r="A147" s="52" t="s">
        <v>723</v>
      </c>
      <c r="B147" s="53" t="s">
        <v>724</v>
      </c>
      <c r="C147" s="56" t="s">
        <v>2227</v>
      </c>
      <c r="D147" s="54" t="s">
        <v>435</v>
      </c>
      <c r="E147" s="48">
        <v>1200</v>
      </c>
      <c r="F147" s="55"/>
      <c r="G147" s="37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f t="shared" si="10"/>
        <v>1200</v>
      </c>
      <c r="T147" s="50"/>
      <c r="U147" s="50"/>
      <c r="V147" s="51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>
        <f t="shared" si="11"/>
        <v>0</v>
      </c>
      <c r="AL147" s="50">
        <f t="shared" si="9"/>
        <v>1200</v>
      </c>
      <c r="AM147" s="56" t="s">
        <v>1787</v>
      </c>
    </row>
    <row r="148" spans="1:39" x14ac:dyDescent="0.25">
      <c r="A148" s="52" t="s">
        <v>725</v>
      </c>
      <c r="B148" s="53" t="s">
        <v>726</v>
      </c>
      <c r="C148" s="56" t="s">
        <v>727</v>
      </c>
      <c r="D148" s="54" t="s">
        <v>435</v>
      </c>
      <c r="E148" s="48">
        <v>822.92000000000007</v>
      </c>
      <c r="F148" s="55"/>
      <c r="G148" s="37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>
        <f>500+500</f>
        <v>1000</v>
      </c>
      <c r="S148" s="50">
        <f t="shared" si="10"/>
        <v>1822.92</v>
      </c>
      <c r="T148" s="50"/>
      <c r="U148" s="50"/>
      <c r="V148" s="51"/>
      <c r="W148" s="50">
        <f>250</f>
        <v>250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v>260</v>
      </c>
      <c r="AL148" s="50">
        <f t="shared" si="9"/>
        <v>1562.92</v>
      </c>
      <c r="AM148" s="56" t="s">
        <v>1787</v>
      </c>
    </row>
    <row r="149" spans="1:39" x14ac:dyDescent="0.25">
      <c r="A149" s="52" t="s">
        <v>728</v>
      </c>
      <c r="B149" s="53" t="s">
        <v>729</v>
      </c>
      <c r="C149" s="56" t="s">
        <v>2228</v>
      </c>
      <c r="D149" s="54" t="s">
        <v>435</v>
      </c>
      <c r="E149" s="48">
        <v>7990.8960000000006</v>
      </c>
      <c r="F149" s="55"/>
      <c r="G149" s="37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>
        <f t="shared" si="10"/>
        <v>7990.8960000000006</v>
      </c>
      <c r="T149" s="50"/>
      <c r="U149" s="50"/>
      <c r="V149" s="51">
        <f>150</f>
        <v>150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>
        <f t="shared" si="11"/>
        <v>150</v>
      </c>
      <c r="AL149" s="50">
        <f t="shared" si="9"/>
        <v>7840.8960000000006</v>
      </c>
      <c r="AM149" s="56" t="s">
        <v>1787</v>
      </c>
    </row>
    <row r="150" spans="1:39" x14ac:dyDescent="0.25">
      <c r="A150" s="52" t="s">
        <v>730</v>
      </c>
      <c r="B150" s="53" t="s">
        <v>731</v>
      </c>
      <c r="C150" s="56" t="s">
        <v>2229</v>
      </c>
      <c r="D150" s="54" t="s">
        <v>435</v>
      </c>
      <c r="E150" s="48">
        <v>2800</v>
      </c>
      <c r="F150" s="55"/>
      <c r="G150" s="37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>
        <f t="shared" si="10"/>
        <v>2800</v>
      </c>
      <c r="T150" s="50"/>
      <c r="U150" s="50"/>
      <c r="V150" s="51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>
        <f t="shared" si="11"/>
        <v>0</v>
      </c>
      <c r="AL150" s="50">
        <f t="shared" si="9"/>
        <v>2800</v>
      </c>
      <c r="AM150" s="56" t="s">
        <v>1787</v>
      </c>
    </row>
    <row r="151" spans="1:39" x14ac:dyDescent="0.25">
      <c r="A151" s="52" t="s">
        <v>732</v>
      </c>
      <c r="B151" s="53" t="s">
        <v>733</v>
      </c>
      <c r="C151" s="56" t="s">
        <v>2230</v>
      </c>
      <c r="D151" s="54" t="s">
        <v>440</v>
      </c>
      <c r="E151" s="48">
        <v>5399.79</v>
      </c>
      <c r="F151" s="55"/>
      <c r="G151" s="37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>
        <f t="shared" si="10"/>
        <v>5399.79</v>
      </c>
      <c r="T151" s="50"/>
      <c r="U151" s="50"/>
      <c r="V151" s="51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>
        <f t="shared" si="11"/>
        <v>0</v>
      </c>
      <c r="AL151" s="50">
        <f t="shared" si="9"/>
        <v>5399.79</v>
      </c>
      <c r="AM151" s="56" t="s">
        <v>1787</v>
      </c>
    </row>
    <row r="152" spans="1:39" x14ac:dyDescent="0.25">
      <c r="A152" s="52" t="s">
        <v>734</v>
      </c>
      <c r="B152" s="53" t="s">
        <v>735</v>
      </c>
      <c r="C152" s="56" t="s">
        <v>2231</v>
      </c>
      <c r="D152" s="54" t="s">
        <v>435</v>
      </c>
      <c r="E152" s="48">
        <v>600</v>
      </c>
      <c r="F152" s="55"/>
      <c r="G152" s="37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>
        <f t="shared" si="10"/>
        <v>600</v>
      </c>
      <c r="T152" s="50"/>
      <c r="U152" s="50"/>
      <c r="V152" s="51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>
        <f t="shared" si="11"/>
        <v>0</v>
      </c>
      <c r="AL152" s="50">
        <f t="shared" si="9"/>
        <v>600</v>
      </c>
      <c r="AM152" s="56" t="s">
        <v>1787</v>
      </c>
    </row>
    <row r="153" spans="1:39" x14ac:dyDescent="0.25">
      <c r="A153" s="52" t="s">
        <v>736</v>
      </c>
      <c r="B153" s="53" t="s">
        <v>737</v>
      </c>
      <c r="C153" s="56" t="s">
        <v>2232</v>
      </c>
      <c r="D153" s="54" t="s">
        <v>435</v>
      </c>
      <c r="E153" s="48">
        <v>400</v>
      </c>
      <c r="F153" s="55"/>
      <c r="G153" s="37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>
        <f t="shared" si="10"/>
        <v>400</v>
      </c>
      <c r="T153" s="50"/>
      <c r="U153" s="50"/>
      <c r="V153" s="51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>
        <f t="shared" si="11"/>
        <v>0</v>
      </c>
      <c r="AL153" s="50">
        <f t="shared" si="9"/>
        <v>400</v>
      </c>
      <c r="AM153" s="56" t="s">
        <v>1787</v>
      </c>
    </row>
    <row r="154" spans="1:39" x14ac:dyDescent="0.25">
      <c r="A154" s="52" t="s">
        <v>738</v>
      </c>
      <c r="B154" s="53" t="s">
        <v>739</v>
      </c>
      <c r="C154" s="56" t="s">
        <v>2233</v>
      </c>
      <c r="D154" s="54" t="s">
        <v>468</v>
      </c>
      <c r="E154" s="48">
        <v>498</v>
      </c>
      <c r="F154" s="55"/>
      <c r="G154" s="37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>
        <f t="shared" si="10"/>
        <v>498</v>
      </c>
      <c r="T154" s="50"/>
      <c r="U154" s="50"/>
      <c r="V154" s="51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>
        <f t="shared" si="11"/>
        <v>0</v>
      </c>
      <c r="AL154" s="50">
        <f t="shared" si="9"/>
        <v>498</v>
      </c>
      <c r="AM154" s="56" t="s">
        <v>1787</v>
      </c>
    </row>
    <row r="155" spans="1:39" x14ac:dyDescent="0.25">
      <c r="A155" s="52" t="s">
        <v>740</v>
      </c>
      <c r="B155" s="53" t="s">
        <v>741</v>
      </c>
      <c r="C155" s="56" t="s">
        <v>2234</v>
      </c>
      <c r="D155" s="54" t="s">
        <v>440</v>
      </c>
      <c r="E155" s="48">
        <v>400</v>
      </c>
      <c r="F155" s="55"/>
      <c r="G155" s="37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>
        <f t="shared" si="10"/>
        <v>400</v>
      </c>
      <c r="T155" s="50"/>
      <c r="U155" s="50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>
        <f t="shared" si="11"/>
        <v>0</v>
      </c>
      <c r="AL155" s="50">
        <f t="shared" si="9"/>
        <v>400</v>
      </c>
      <c r="AM155" s="56" t="s">
        <v>1787</v>
      </c>
    </row>
    <row r="156" spans="1:39" x14ac:dyDescent="0.25">
      <c r="A156" s="52" t="s">
        <v>742</v>
      </c>
      <c r="B156" s="53" t="s">
        <v>743</v>
      </c>
      <c r="C156" s="56" t="s">
        <v>2235</v>
      </c>
      <c r="D156" s="54" t="s">
        <v>435</v>
      </c>
      <c r="E156" s="48">
        <v>650</v>
      </c>
      <c r="F156" s="55"/>
      <c r="G156" s="37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>
        <f t="shared" si="10"/>
        <v>650</v>
      </c>
      <c r="T156" s="50"/>
      <c r="U156" s="50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>
        <f t="shared" si="11"/>
        <v>0</v>
      </c>
      <c r="AL156" s="50">
        <f t="shared" si="9"/>
        <v>650</v>
      </c>
      <c r="AM156" s="56" t="s">
        <v>1787</v>
      </c>
    </row>
    <row r="157" spans="1:39" x14ac:dyDescent="0.25">
      <c r="A157" s="52" t="s">
        <v>744</v>
      </c>
      <c r="B157" s="53" t="s">
        <v>745</v>
      </c>
      <c r="C157" s="56" t="s">
        <v>746</v>
      </c>
      <c r="D157" s="54" t="s">
        <v>435</v>
      </c>
      <c r="E157" s="48">
        <v>1000</v>
      </c>
      <c r="F157" s="55"/>
      <c r="G157" s="37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>
        <f t="shared" si="10"/>
        <v>1000</v>
      </c>
      <c r="T157" s="50"/>
      <c r="U157" s="50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50</v>
      </c>
      <c r="AL157" s="50">
        <f t="shared" si="9"/>
        <v>950</v>
      </c>
      <c r="AM157" s="56" t="s">
        <v>1787</v>
      </c>
    </row>
    <row r="158" spans="1:39" x14ac:dyDescent="0.25">
      <c r="A158" s="52" t="s">
        <v>747</v>
      </c>
      <c r="B158" s="53" t="s">
        <v>748</v>
      </c>
      <c r="C158" s="56" t="s">
        <v>2236</v>
      </c>
      <c r="D158" s="54" t="s">
        <v>435</v>
      </c>
      <c r="E158" s="48">
        <v>100</v>
      </c>
      <c r="F158" s="55"/>
      <c r="G158" s="37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>
        <f t="shared" si="10"/>
        <v>100</v>
      </c>
      <c r="T158" s="50"/>
      <c r="U158" s="50"/>
      <c r="V158" s="51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f t="shared" si="11"/>
        <v>0</v>
      </c>
      <c r="AL158" s="50">
        <f t="shared" si="9"/>
        <v>100</v>
      </c>
      <c r="AM158" s="56" t="s">
        <v>1787</v>
      </c>
    </row>
    <row r="159" spans="1:39" x14ac:dyDescent="0.25">
      <c r="A159" s="52" t="s">
        <v>749</v>
      </c>
      <c r="B159" s="53" t="s">
        <v>750</v>
      </c>
      <c r="C159" s="56" t="s">
        <v>2237</v>
      </c>
      <c r="D159" s="54" t="s">
        <v>435</v>
      </c>
      <c r="E159" s="48">
        <v>60</v>
      </c>
      <c r="F159" s="55"/>
      <c r="G159" s="37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>
        <f t="shared" si="10"/>
        <v>60</v>
      </c>
      <c r="T159" s="50"/>
      <c r="U159" s="50"/>
      <c r="V159" s="51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>
        <f t="shared" si="11"/>
        <v>0</v>
      </c>
      <c r="AL159" s="50">
        <f t="shared" si="9"/>
        <v>60</v>
      </c>
      <c r="AM159" s="56" t="s">
        <v>1787</v>
      </c>
    </row>
    <row r="160" spans="1:39" x14ac:dyDescent="0.25">
      <c r="A160" s="52" t="s">
        <v>751</v>
      </c>
      <c r="B160" s="53" t="s">
        <v>752</v>
      </c>
      <c r="C160" s="56" t="s">
        <v>2238</v>
      </c>
      <c r="D160" s="54" t="s">
        <v>435</v>
      </c>
      <c r="E160" s="48">
        <v>600</v>
      </c>
      <c r="F160" s="55"/>
      <c r="G160" s="37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>
        <f t="shared" si="10"/>
        <v>600</v>
      </c>
      <c r="T160" s="50"/>
      <c r="U160" s="50"/>
      <c r="V160" s="51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>
        <f t="shared" si="11"/>
        <v>0</v>
      </c>
      <c r="AL160" s="50">
        <f t="shared" si="9"/>
        <v>600</v>
      </c>
      <c r="AM160" s="56" t="s">
        <v>1787</v>
      </c>
    </row>
    <row r="161" spans="1:39" x14ac:dyDescent="0.25">
      <c r="A161" s="52" t="s">
        <v>753</v>
      </c>
      <c r="B161" s="53" t="s">
        <v>754</v>
      </c>
      <c r="C161" s="56" t="s">
        <v>755</v>
      </c>
      <c r="D161" s="54" t="s">
        <v>435</v>
      </c>
      <c r="E161" s="48">
        <v>1</v>
      </c>
      <c r="F161" s="55"/>
      <c r="G161" s="3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>
        <f t="shared" si="10"/>
        <v>1</v>
      </c>
      <c r="T161" s="50"/>
      <c r="U161" s="50"/>
      <c r="V161" s="51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>
        <f t="shared" si="11"/>
        <v>0</v>
      </c>
      <c r="AL161" s="50">
        <f t="shared" si="9"/>
        <v>1</v>
      </c>
      <c r="AM161" s="56" t="s">
        <v>1788</v>
      </c>
    </row>
    <row r="162" spans="1:39" x14ac:dyDescent="0.25">
      <c r="A162" s="52" t="s">
        <v>756</v>
      </c>
      <c r="B162" s="53" t="s">
        <v>2239</v>
      </c>
      <c r="C162" s="56" t="s">
        <v>703</v>
      </c>
      <c r="D162" s="54" t="s">
        <v>435</v>
      </c>
      <c r="E162" s="48">
        <v>1</v>
      </c>
      <c r="F162" s="55"/>
      <c r="G162" s="37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>
        <f t="shared" si="10"/>
        <v>1</v>
      </c>
      <c r="T162" s="50"/>
      <c r="U162" s="50"/>
      <c r="V162" s="51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>
        <f t="shared" si="11"/>
        <v>0</v>
      </c>
      <c r="AL162" s="50">
        <f t="shared" si="9"/>
        <v>1</v>
      </c>
      <c r="AM162" s="56" t="s">
        <v>1788</v>
      </c>
    </row>
    <row r="163" spans="1:39" x14ac:dyDescent="0.25">
      <c r="A163" s="52" t="s">
        <v>757</v>
      </c>
      <c r="B163" s="53" t="s">
        <v>758</v>
      </c>
      <c r="C163" s="56" t="s">
        <v>2240</v>
      </c>
      <c r="D163" s="54" t="s">
        <v>435</v>
      </c>
      <c r="E163" s="48">
        <v>499</v>
      </c>
      <c r="F163" s="55"/>
      <c r="G163" s="37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>
        <f t="shared" si="10"/>
        <v>499</v>
      </c>
      <c r="T163" s="50"/>
      <c r="U163" s="50"/>
      <c r="V163" s="51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>
        <f t="shared" si="11"/>
        <v>0</v>
      </c>
      <c r="AL163" s="50">
        <f t="shared" si="9"/>
        <v>499</v>
      </c>
      <c r="AM163" s="56" t="s">
        <v>1787</v>
      </c>
    </row>
    <row r="164" spans="1:39" x14ac:dyDescent="0.25">
      <c r="A164" s="52" t="s">
        <v>759</v>
      </c>
      <c r="B164" s="53" t="s">
        <v>760</v>
      </c>
      <c r="C164" s="56" t="s">
        <v>2241</v>
      </c>
      <c r="D164" s="54" t="s">
        <v>440</v>
      </c>
      <c r="E164" s="48">
        <v>250</v>
      </c>
      <c r="F164" s="55"/>
      <c r="G164" s="37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>
        <f t="shared" si="10"/>
        <v>250</v>
      </c>
      <c r="T164" s="50"/>
      <c r="U164" s="50"/>
      <c r="V164" s="51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>
        <f t="shared" si="11"/>
        <v>0</v>
      </c>
      <c r="AL164" s="50">
        <f t="shared" si="9"/>
        <v>250</v>
      </c>
      <c r="AM164" s="56" t="s">
        <v>1787</v>
      </c>
    </row>
    <row r="165" spans="1:39" x14ac:dyDescent="0.25">
      <c r="A165" s="52" t="s">
        <v>761</v>
      </c>
      <c r="B165" s="53" t="s">
        <v>762</v>
      </c>
      <c r="C165" s="62" t="s">
        <v>2242</v>
      </c>
      <c r="D165" s="54" t="s">
        <v>435</v>
      </c>
      <c r="E165" s="48">
        <v>250</v>
      </c>
      <c r="F165" s="55"/>
      <c r="G165" s="37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>
        <f t="shared" si="10"/>
        <v>250</v>
      </c>
      <c r="T165" s="50"/>
      <c r="U165" s="50"/>
      <c r="V165" s="51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>
        <f t="shared" si="11"/>
        <v>0</v>
      </c>
      <c r="AL165" s="50">
        <f t="shared" si="9"/>
        <v>250</v>
      </c>
      <c r="AM165" s="56" t="s">
        <v>1787</v>
      </c>
    </row>
    <row r="166" spans="1:39" x14ac:dyDescent="0.25">
      <c r="A166" s="52" t="s">
        <v>763</v>
      </c>
      <c r="B166" s="53" t="s">
        <v>764</v>
      </c>
      <c r="C166" s="62" t="s">
        <v>2243</v>
      </c>
      <c r="D166" s="54" t="s">
        <v>435</v>
      </c>
      <c r="E166" s="48">
        <v>943</v>
      </c>
      <c r="F166" s="55"/>
      <c r="G166" s="37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>
        <f t="shared" si="10"/>
        <v>943</v>
      </c>
      <c r="T166" s="50"/>
      <c r="U166" s="50"/>
      <c r="V166" s="51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>
        <v>5</v>
      </c>
      <c r="AL166" s="50">
        <f t="shared" si="9"/>
        <v>938</v>
      </c>
      <c r="AM166" s="56" t="s">
        <v>1787</v>
      </c>
    </row>
    <row r="167" spans="1:39" x14ac:dyDescent="0.25">
      <c r="A167" s="52" t="s">
        <v>765</v>
      </c>
      <c r="B167" s="53" t="s">
        <v>766</v>
      </c>
      <c r="C167" s="62" t="s">
        <v>2244</v>
      </c>
      <c r="D167" s="54" t="s">
        <v>468</v>
      </c>
      <c r="E167" s="48">
        <v>1000</v>
      </c>
      <c r="F167" s="55"/>
      <c r="G167" s="37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>
        <f t="shared" si="10"/>
        <v>1000</v>
      </c>
      <c r="T167" s="50"/>
      <c r="U167" s="50"/>
      <c r="V167" s="51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>
        <f t="shared" si="11"/>
        <v>0</v>
      </c>
      <c r="AL167" s="50">
        <f t="shared" si="9"/>
        <v>1000</v>
      </c>
      <c r="AM167" s="56"/>
    </row>
    <row r="168" spans="1:39" x14ac:dyDescent="0.25">
      <c r="A168" s="52" t="s">
        <v>767</v>
      </c>
      <c r="B168" s="53" t="s">
        <v>768</v>
      </c>
      <c r="C168" s="37" t="s">
        <v>769</v>
      </c>
      <c r="D168" s="54" t="s">
        <v>435</v>
      </c>
      <c r="E168" s="48">
        <v>500</v>
      </c>
      <c r="F168" s="55"/>
      <c r="G168" s="37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>
        <f t="shared" si="10"/>
        <v>500</v>
      </c>
      <c r="T168" s="50"/>
      <c r="U168" s="50"/>
      <c r="V168" s="51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>
        <v>0</v>
      </c>
      <c r="AL168" s="50">
        <f t="shared" si="9"/>
        <v>500</v>
      </c>
      <c r="AM168" s="56" t="s">
        <v>1787</v>
      </c>
    </row>
    <row r="169" spans="1:39" x14ac:dyDescent="0.25">
      <c r="A169" s="75" t="s">
        <v>2456</v>
      </c>
      <c r="B169" s="171" t="s">
        <v>2457</v>
      </c>
      <c r="C169" s="55"/>
      <c r="D169" s="54"/>
      <c r="E169" s="48"/>
      <c r="F169" s="55"/>
      <c r="G169" s="37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>
        <v>100</v>
      </c>
      <c r="AM169" s="56" t="s">
        <v>1787</v>
      </c>
    </row>
    <row r="170" spans="1:39" x14ac:dyDescent="0.25">
      <c r="A170" s="212" t="s">
        <v>770</v>
      </c>
      <c r="B170" s="213"/>
      <c r="C170" s="214"/>
      <c r="D170" s="47"/>
      <c r="E170" s="48">
        <v>0</v>
      </c>
      <c r="F170" s="55"/>
      <c r="G170" s="37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>
        <f t="shared" ref="S170:S179" si="12">SUM(E170:R170)</f>
        <v>0</v>
      </c>
      <c r="T170" s="50"/>
      <c r="U170" s="50"/>
      <c r="V170" s="51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>
        <f t="shared" ref="AK170:AK201" si="13">SUM(T170:AJ170)</f>
        <v>0</v>
      </c>
      <c r="AL170" s="50">
        <f t="shared" si="9"/>
        <v>0</v>
      </c>
      <c r="AM170" s="56"/>
    </row>
    <row r="171" spans="1:39" x14ac:dyDescent="0.25">
      <c r="A171" s="52" t="s">
        <v>771</v>
      </c>
      <c r="B171" s="53" t="s">
        <v>772</v>
      </c>
      <c r="C171" s="56" t="s">
        <v>773</v>
      </c>
      <c r="D171" s="54" t="s">
        <v>435</v>
      </c>
      <c r="E171" s="48">
        <v>3100</v>
      </c>
      <c r="F171" s="55"/>
      <c r="G171" s="37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>
        <f t="shared" si="12"/>
        <v>3100</v>
      </c>
      <c r="T171" s="50"/>
      <c r="U171" s="50"/>
      <c r="V171" s="51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>
        <f t="shared" si="13"/>
        <v>0</v>
      </c>
      <c r="AL171" s="50">
        <f t="shared" si="9"/>
        <v>3100</v>
      </c>
      <c r="AM171" s="56" t="s">
        <v>1787</v>
      </c>
    </row>
    <row r="172" spans="1:39" x14ac:dyDescent="0.25">
      <c r="A172" s="52" t="s">
        <v>774</v>
      </c>
      <c r="B172" s="53" t="s">
        <v>775</v>
      </c>
      <c r="C172" s="56" t="s">
        <v>2245</v>
      </c>
      <c r="D172" s="54" t="s">
        <v>435</v>
      </c>
      <c r="E172" s="48">
        <v>500</v>
      </c>
      <c r="F172" s="55"/>
      <c r="G172" s="37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>
        <f t="shared" si="12"/>
        <v>500</v>
      </c>
      <c r="T172" s="50"/>
      <c r="U172" s="50"/>
      <c r="V172" s="51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>
        <f t="shared" si="13"/>
        <v>0</v>
      </c>
      <c r="AL172" s="50">
        <f t="shared" si="9"/>
        <v>500</v>
      </c>
      <c r="AM172" s="56" t="s">
        <v>1791</v>
      </c>
    </row>
    <row r="173" spans="1:39" x14ac:dyDescent="0.25">
      <c r="A173" s="52" t="s">
        <v>774</v>
      </c>
      <c r="B173" s="53" t="s">
        <v>775</v>
      </c>
      <c r="C173" s="56" t="s">
        <v>2246</v>
      </c>
      <c r="D173" s="54" t="s">
        <v>435</v>
      </c>
      <c r="E173" s="48">
        <v>2</v>
      </c>
      <c r="F173" s="55"/>
      <c r="G173" s="37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>
        <f t="shared" si="12"/>
        <v>2</v>
      </c>
      <c r="T173" s="50"/>
      <c r="U173" s="50"/>
      <c r="V173" s="51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>
        <f t="shared" si="13"/>
        <v>0</v>
      </c>
      <c r="AL173" s="50">
        <f t="shared" si="9"/>
        <v>2</v>
      </c>
      <c r="AM173" s="56" t="s">
        <v>1789</v>
      </c>
    </row>
    <row r="174" spans="1:39" x14ac:dyDescent="0.25">
      <c r="A174" s="52" t="s">
        <v>776</v>
      </c>
      <c r="B174" s="53" t="s">
        <v>777</v>
      </c>
      <c r="C174" s="57" t="s">
        <v>2247</v>
      </c>
      <c r="D174" s="54" t="s">
        <v>435</v>
      </c>
      <c r="E174" s="48">
        <v>380</v>
      </c>
      <c r="F174" s="55"/>
      <c r="G174" s="37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>
        <f t="shared" si="12"/>
        <v>380</v>
      </c>
      <c r="T174" s="50"/>
      <c r="U174" s="50"/>
      <c r="V174" s="51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>
        <f t="shared" si="13"/>
        <v>0</v>
      </c>
      <c r="AL174" s="50">
        <f t="shared" ref="AL174:AL237" si="14">S174-AK174</f>
        <v>380</v>
      </c>
      <c r="AM174" s="56" t="s">
        <v>1787</v>
      </c>
    </row>
    <row r="175" spans="1:39" x14ac:dyDescent="0.25">
      <c r="A175" s="52" t="s">
        <v>778</v>
      </c>
      <c r="B175" s="53" t="s">
        <v>779</v>
      </c>
      <c r="C175" s="56" t="s">
        <v>780</v>
      </c>
      <c r="D175" s="54" t="s">
        <v>435</v>
      </c>
      <c r="E175" s="48">
        <v>2</v>
      </c>
      <c r="F175" s="55"/>
      <c r="G175" s="37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>
        <f t="shared" si="12"/>
        <v>2</v>
      </c>
      <c r="T175" s="50"/>
      <c r="U175" s="50"/>
      <c r="V175" s="51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>
        <f t="shared" si="13"/>
        <v>0</v>
      </c>
      <c r="AL175" s="50">
        <f t="shared" si="14"/>
        <v>2</v>
      </c>
      <c r="AM175" s="56" t="s">
        <v>1792</v>
      </c>
    </row>
    <row r="176" spans="1:39" x14ac:dyDescent="0.25">
      <c r="A176" s="52" t="s">
        <v>781</v>
      </c>
      <c r="B176" s="53" t="s">
        <v>782</v>
      </c>
      <c r="C176" s="56" t="s">
        <v>783</v>
      </c>
      <c r="D176" s="54" t="s">
        <v>435</v>
      </c>
      <c r="E176" s="48">
        <v>9100</v>
      </c>
      <c r="F176" s="55"/>
      <c r="G176" s="37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>
        <f t="shared" si="12"/>
        <v>9100</v>
      </c>
      <c r="T176" s="50"/>
      <c r="U176" s="50"/>
      <c r="V176" s="51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>
        <f t="shared" si="13"/>
        <v>0</v>
      </c>
      <c r="AL176" s="50">
        <f t="shared" si="14"/>
        <v>9100</v>
      </c>
      <c r="AM176" s="56" t="s">
        <v>1787</v>
      </c>
    </row>
    <row r="177" spans="1:39" x14ac:dyDescent="0.25">
      <c r="A177" s="52" t="s">
        <v>784</v>
      </c>
      <c r="B177" s="53" t="s">
        <v>785</v>
      </c>
      <c r="C177" s="56" t="s">
        <v>780</v>
      </c>
      <c r="D177" s="54" t="s">
        <v>435</v>
      </c>
      <c r="E177" s="48">
        <v>23</v>
      </c>
      <c r="F177" s="55"/>
      <c r="G177" s="37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>
        <f t="shared" si="12"/>
        <v>23</v>
      </c>
      <c r="T177" s="50"/>
      <c r="U177" s="50"/>
      <c r="V177" s="51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>
        <f t="shared" si="13"/>
        <v>0</v>
      </c>
      <c r="AL177" s="50">
        <f t="shared" si="14"/>
        <v>23</v>
      </c>
      <c r="AM177" s="56" t="s">
        <v>1792</v>
      </c>
    </row>
    <row r="178" spans="1:39" x14ac:dyDescent="0.25">
      <c r="A178" s="52" t="s">
        <v>786</v>
      </c>
      <c r="B178" s="53" t="s">
        <v>787</v>
      </c>
      <c r="C178" s="56" t="s">
        <v>788</v>
      </c>
      <c r="D178" s="54" t="s">
        <v>435</v>
      </c>
      <c r="E178" s="48">
        <v>1000</v>
      </c>
      <c r="F178" s="55"/>
      <c r="G178" s="37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>
        <f>1000</f>
        <v>1000</v>
      </c>
      <c r="S178" s="50">
        <f t="shared" si="12"/>
        <v>2000</v>
      </c>
      <c r="T178" s="50"/>
      <c r="U178" s="50"/>
      <c r="V178" s="51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>
        <f t="shared" si="13"/>
        <v>0</v>
      </c>
      <c r="AL178" s="50">
        <f t="shared" si="14"/>
        <v>2000</v>
      </c>
      <c r="AM178" s="56" t="s">
        <v>1787</v>
      </c>
    </row>
    <row r="179" spans="1:39" x14ac:dyDescent="0.25">
      <c r="A179" s="52" t="s">
        <v>789</v>
      </c>
      <c r="B179" s="53" t="s">
        <v>790</v>
      </c>
      <c r="C179" s="56"/>
      <c r="D179" s="54" t="s">
        <v>435</v>
      </c>
      <c r="E179" s="48">
        <v>2000</v>
      </c>
      <c r="F179" s="55"/>
      <c r="G179" s="37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>
        <f t="shared" si="12"/>
        <v>2000</v>
      </c>
      <c r="T179" s="50"/>
      <c r="U179" s="50"/>
      <c r="V179" s="51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>
        <f t="shared" si="13"/>
        <v>0</v>
      </c>
      <c r="AL179" s="50">
        <f t="shared" si="14"/>
        <v>2000</v>
      </c>
      <c r="AM179" s="56" t="s">
        <v>1787</v>
      </c>
    </row>
    <row r="180" spans="1:39" x14ac:dyDescent="0.25">
      <c r="A180" s="212" t="s">
        <v>791</v>
      </c>
      <c r="B180" s="213"/>
      <c r="C180" s="214"/>
      <c r="D180" s="47"/>
      <c r="E180" s="48">
        <v>0</v>
      </c>
      <c r="F180" s="55"/>
      <c r="G180" s="37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>
        <f t="shared" ref="S180:S227" si="15">SUM(E180:R180)</f>
        <v>0</v>
      </c>
      <c r="T180" s="50"/>
      <c r="U180" s="50"/>
      <c r="V180" s="51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>
        <f t="shared" si="13"/>
        <v>0</v>
      </c>
      <c r="AL180" s="50">
        <f t="shared" si="14"/>
        <v>0</v>
      </c>
      <c r="AM180" s="56" t="s">
        <v>1793</v>
      </c>
    </row>
    <row r="181" spans="1:39" x14ac:dyDescent="0.25">
      <c r="A181" s="52" t="s">
        <v>792</v>
      </c>
      <c r="B181" s="53" t="s">
        <v>793</v>
      </c>
      <c r="C181" s="56" t="s">
        <v>2248</v>
      </c>
      <c r="D181" s="54" t="s">
        <v>435</v>
      </c>
      <c r="E181" s="48">
        <v>8865</v>
      </c>
      <c r="F181" s="55"/>
      <c r="G181" s="37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>
        <f t="shared" si="15"/>
        <v>8865</v>
      </c>
      <c r="T181" s="50"/>
      <c r="U181" s="50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>
        <v>1000</v>
      </c>
      <c r="AL181" s="50">
        <f t="shared" si="14"/>
        <v>7865</v>
      </c>
      <c r="AM181" s="56" t="s">
        <v>1787</v>
      </c>
    </row>
    <row r="182" spans="1:39" x14ac:dyDescent="0.25">
      <c r="A182" s="52" t="s">
        <v>794</v>
      </c>
      <c r="B182" s="53" t="s">
        <v>795</v>
      </c>
      <c r="C182" s="56" t="s">
        <v>796</v>
      </c>
      <c r="D182" s="54" t="s">
        <v>468</v>
      </c>
      <c r="E182" s="48">
        <v>1750</v>
      </c>
      <c r="F182" s="55"/>
      <c r="G182" s="37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>
        <f t="shared" si="15"/>
        <v>1750</v>
      </c>
      <c r="T182" s="50"/>
      <c r="U182" s="50"/>
      <c r="V182" s="51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>
        <f t="shared" si="13"/>
        <v>0</v>
      </c>
      <c r="AL182" s="50">
        <f t="shared" si="14"/>
        <v>1750</v>
      </c>
      <c r="AM182" s="56" t="s">
        <v>1787</v>
      </c>
    </row>
    <row r="183" spans="1:39" x14ac:dyDescent="0.25">
      <c r="A183" s="52" t="s">
        <v>797</v>
      </c>
      <c r="B183" s="53" t="s">
        <v>798</v>
      </c>
      <c r="C183" s="56" t="s">
        <v>2249</v>
      </c>
      <c r="D183" s="54" t="s">
        <v>435</v>
      </c>
      <c r="E183" s="48">
        <v>4127</v>
      </c>
      <c r="F183" s="55"/>
      <c r="G183" s="37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>
        <f t="shared" si="15"/>
        <v>4127</v>
      </c>
      <c r="T183" s="50"/>
      <c r="U183" s="50"/>
      <c r="V183" s="51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>
        <f t="shared" si="13"/>
        <v>0</v>
      </c>
      <c r="AL183" s="50">
        <f t="shared" si="14"/>
        <v>4127</v>
      </c>
      <c r="AM183" s="56" t="s">
        <v>1787</v>
      </c>
    </row>
    <row r="184" spans="1:39" x14ac:dyDescent="0.25">
      <c r="A184" s="52" t="s">
        <v>799</v>
      </c>
      <c r="B184" s="53" t="s">
        <v>800</v>
      </c>
      <c r="C184" s="56" t="s">
        <v>801</v>
      </c>
      <c r="D184" s="54" t="s">
        <v>435</v>
      </c>
      <c r="E184" s="48">
        <v>3191.4300000000003</v>
      </c>
      <c r="F184" s="55"/>
      <c r="G184" s="37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>
        <f t="shared" si="15"/>
        <v>3191.4300000000003</v>
      </c>
      <c r="T184" s="50">
        <f>500</f>
        <v>500</v>
      </c>
      <c r="U184" s="50"/>
      <c r="V184" s="51"/>
      <c r="W184" s="50">
        <f>500</f>
        <v>500</v>
      </c>
      <c r="X184" s="50"/>
      <c r="Y184" s="50"/>
      <c r="Z184" s="50">
        <f>2.19+1.7</f>
        <v>3.8899999999999997</v>
      </c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v>1685.29</v>
      </c>
      <c r="AL184" s="50">
        <f t="shared" si="14"/>
        <v>1506.1400000000003</v>
      </c>
      <c r="AM184" s="56" t="s">
        <v>1787</v>
      </c>
    </row>
    <row r="185" spans="1:39" x14ac:dyDescent="0.25">
      <c r="A185" s="52" t="s">
        <v>802</v>
      </c>
      <c r="B185" s="53" t="s">
        <v>803</v>
      </c>
      <c r="C185" s="56" t="s">
        <v>2250</v>
      </c>
      <c r="D185" s="54" t="s">
        <v>435</v>
      </c>
      <c r="E185" s="48">
        <v>4394.6000000000004</v>
      </c>
      <c r="F185" s="55"/>
      <c r="G185" s="37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>
        <f t="shared" si="15"/>
        <v>4394.6000000000004</v>
      </c>
      <c r="T185" s="50"/>
      <c r="U185" s="50"/>
      <c r="V185" s="51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>
        <f t="shared" si="13"/>
        <v>0</v>
      </c>
      <c r="AL185" s="50">
        <f t="shared" si="14"/>
        <v>4394.6000000000004</v>
      </c>
      <c r="AM185" s="56" t="s">
        <v>1787</v>
      </c>
    </row>
    <row r="186" spans="1:39" x14ac:dyDescent="0.25">
      <c r="A186" s="52" t="s">
        <v>804</v>
      </c>
      <c r="B186" s="53" t="s">
        <v>805</v>
      </c>
      <c r="C186" s="37" t="s">
        <v>806</v>
      </c>
      <c r="D186" s="54" t="s">
        <v>432</v>
      </c>
      <c r="E186" s="48">
        <v>18817.099999999999</v>
      </c>
      <c r="F186" s="55"/>
      <c r="G186" s="37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>
        <f t="shared" si="15"/>
        <v>18817.099999999999</v>
      </c>
      <c r="T186" s="50">
        <f>1000</f>
        <v>1000</v>
      </c>
      <c r="U186" s="50"/>
      <c r="V186" s="51"/>
      <c r="W186" s="50">
        <f>500</f>
        <v>500</v>
      </c>
      <c r="X186" s="50"/>
      <c r="Y186" s="50"/>
      <c r="Z186" s="50">
        <f>5</f>
        <v>5</v>
      </c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>
        <f t="shared" si="13"/>
        <v>1505</v>
      </c>
      <c r="AL186" s="50">
        <f t="shared" si="14"/>
        <v>17312.099999999999</v>
      </c>
      <c r="AM186" s="56" t="s">
        <v>1787</v>
      </c>
    </row>
    <row r="187" spans="1:39" x14ac:dyDescent="0.25">
      <c r="A187" s="52" t="s">
        <v>807</v>
      </c>
      <c r="B187" s="53" t="s">
        <v>808</v>
      </c>
      <c r="C187" s="56" t="s">
        <v>809</v>
      </c>
      <c r="D187" s="54" t="s">
        <v>440</v>
      </c>
      <c r="E187" s="48">
        <v>0</v>
      </c>
      <c r="F187" s="71"/>
      <c r="G187" s="4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>
        <f t="shared" si="15"/>
        <v>0</v>
      </c>
      <c r="T187" s="50"/>
      <c r="U187" s="50"/>
      <c r="V187" s="51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>
        <f t="shared" si="13"/>
        <v>0</v>
      </c>
      <c r="AL187" s="50">
        <f t="shared" si="14"/>
        <v>0</v>
      </c>
      <c r="AM187" s="56" t="s">
        <v>1789</v>
      </c>
    </row>
    <row r="188" spans="1:39" x14ac:dyDescent="0.25">
      <c r="A188" s="52" t="s">
        <v>810</v>
      </c>
      <c r="B188" s="53" t="s">
        <v>811</v>
      </c>
      <c r="C188" s="56" t="s">
        <v>2251</v>
      </c>
      <c r="D188" s="54" t="s">
        <v>435</v>
      </c>
      <c r="E188" s="48">
        <v>5800</v>
      </c>
      <c r="F188" s="55"/>
      <c r="G188" s="37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f t="shared" si="15"/>
        <v>5800</v>
      </c>
      <c r="T188" s="50"/>
      <c r="U188" s="50"/>
      <c r="V188" s="51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>
        <f t="shared" si="13"/>
        <v>0</v>
      </c>
      <c r="AL188" s="50">
        <f t="shared" si="14"/>
        <v>5800</v>
      </c>
      <c r="AM188" s="56" t="s">
        <v>1787</v>
      </c>
    </row>
    <row r="189" spans="1:39" x14ac:dyDescent="0.25">
      <c r="A189" s="52" t="s">
        <v>812</v>
      </c>
      <c r="B189" s="53" t="s">
        <v>813</v>
      </c>
      <c r="C189" s="56" t="s">
        <v>2252</v>
      </c>
      <c r="D189" s="54" t="s">
        <v>435</v>
      </c>
      <c r="E189" s="48">
        <v>5690</v>
      </c>
      <c r="F189" s="55"/>
      <c r="G189" s="37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f t="shared" si="15"/>
        <v>5690</v>
      </c>
      <c r="T189" s="50">
        <f>50</f>
        <v>50</v>
      </c>
      <c r="U189" s="50"/>
      <c r="V189" s="51">
        <f>1000</f>
        <v>1000</v>
      </c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>
        <v>1100</v>
      </c>
      <c r="AL189" s="50">
        <f t="shared" si="14"/>
        <v>4590</v>
      </c>
      <c r="AM189" s="56" t="s">
        <v>1787</v>
      </c>
    </row>
    <row r="190" spans="1:39" x14ac:dyDescent="0.25">
      <c r="A190" s="52" t="s">
        <v>814</v>
      </c>
      <c r="B190" s="53" t="s">
        <v>815</v>
      </c>
      <c r="C190" s="56" t="s">
        <v>2253</v>
      </c>
      <c r="D190" s="54" t="s">
        <v>477</v>
      </c>
      <c r="E190" s="48">
        <v>1150</v>
      </c>
      <c r="F190" s="55"/>
      <c r="G190" s="37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>
        <f t="shared" si="15"/>
        <v>1150</v>
      </c>
      <c r="T190" s="50"/>
      <c r="U190" s="50"/>
      <c r="V190" s="51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>
        <f t="shared" si="13"/>
        <v>0</v>
      </c>
      <c r="AL190" s="50">
        <f t="shared" si="14"/>
        <v>1150</v>
      </c>
      <c r="AM190" s="56" t="s">
        <v>1787</v>
      </c>
    </row>
    <row r="191" spans="1:39" x14ac:dyDescent="0.25">
      <c r="A191" s="52" t="s">
        <v>816</v>
      </c>
      <c r="B191" s="53" t="s">
        <v>817</v>
      </c>
      <c r="C191" s="56" t="s">
        <v>2254</v>
      </c>
      <c r="D191" s="54" t="s">
        <v>435</v>
      </c>
      <c r="E191" s="48">
        <v>250</v>
      </c>
      <c r="F191" s="55"/>
      <c r="G191" s="37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>
        <f t="shared" si="15"/>
        <v>250</v>
      </c>
      <c r="T191" s="50"/>
      <c r="U191" s="50"/>
      <c r="V191" s="51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>
        <f t="shared" si="13"/>
        <v>0</v>
      </c>
      <c r="AL191" s="50">
        <f t="shared" si="14"/>
        <v>250</v>
      </c>
      <c r="AM191" s="56" t="s">
        <v>1787</v>
      </c>
    </row>
    <row r="192" spans="1:39" x14ac:dyDescent="0.25">
      <c r="A192" s="52" t="s">
        <v>818</v>
      </c>
      <c r="B192" s="53" t="s">
        <v>819</v>
      </c>
      <c r="C192" s="56" t="s">
        <v>2255</v>
      </c>
      <c r="D192" s="54" t="s">
        <v>435</v>
      </c>
      <c r="E192" s="48">
        <v>4416</v>
      </c>
      <c r="F192" s="55"/>
      <c r="G192" s="37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f t="shared" si="15"/>
        <v>4416</v>
      </c>
      <c r="T192" s="50"/>
      <c r="U192" s="50"/>
      <c r="V192" s="51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>
        <f t="shared" si="13"/>
        <v>0</v>
      </c>
      <c r="AL192" s="50">
        <f t="shared" si="14"/>
        <v>4416</v>
      </c>
      <c r="AM192" s="56" t="s">
        <v>1787</v>
      </c>
    </row>
    <row r="193" spans="1:39" x14ac:dyDescent="0.25">
      <c r="A193" s="52" t="s">
        <v>820</v>
      </c>
      <c r="B193" s="53" t="s">
        <v>821</v>
      </c>
      <c r="C193" s="57" t="s">
        <v>2256</v>
      </c>
      <c r="D193" s="54" t="s">
        <v>435</v>
      </c>
      <c r="E193" s="48">
        <v>2732.8</v>
      </c>
      <c r="F193" s="55"/>
      <c r="G193" s="37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>
        <f t="shared" si="15"/>
        <v>2732.8</v>
      </c>
      <c r="T193" s="50"/>
      <c r="U193" s="50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>
        <f t="shared" si="13"/>
        <v>0</v>
      </c>
      <c r="AL193" s="50">
        <f t="shared" si="14"/>
        <v>2732.8</v>
      </c>
      <c r="AM193" s="56" t="s">
        <v>1787</v>
      </c>
    </row>
    <row r="194" spans="1:39" x14ac:dyDescent="0.25">
      <c r="A194" s="52" t="s">
        <v>822</v>
      </c>
      <c r="B194" s="53" t="s">
        <v>823</v>
      </c>
      <c r="C194" s="56" t="s">
        <v>2257</v>
      </c>
      <c r="D194" s="54" t="s">
        <v>435</v>
      </c>
      <c r="E194" s="48">
        <v>4480</v>
      </c>
      <c r="F194" s="55"/>
      <c r="G194" s="37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>
        <f t="shared" si="15"/>
        <v>4480</v>
      </c>
      <c r="T194" s="50"/>
      <c r="U194" s="50"/>
      <c r="V194" s="51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f t="shared" si="13"/>
        <v>0</v>
      </c>
      <c r="AL194" s="50">
        <f t="shared" si="14"/>
        <v>4480</v>
      </c>
      <c r="AM194" s="56" t="s">
        <v>1787</v>
      </c>
    </row>
    <row r="195" spans="1:39" x14ac:dyDescent="0.25">
      <c r="A195" s="52" t="s">
        <v>824</v>
      </c>
      <c r="B195" s="53" t="s">
        <v>825</v>
      </c>
      <c r="C195" s="37" t="s">
        <v>2258</v>
      </c>
      <c r="D195" s="54" t="s">
        <v>468</v>
      </c>
      <c r="E195" s="48">
        <v>1186</v>
      </c>
      <c r="F195" s="55"/>
      <c r="G195" s="37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>
        <f t="shared" si="15"/>
        <v>1186</v>
      </c>
      <c r="T195" s="50"/>
      <c r="U195" s="50"/>
      <c r="V195" s="51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>
        <f t="shared" si="13"/>
        <v>0</v>
      </c>
      <c r="AL195" s="50">
        <f t="shared" si="14"/>
        <v>1186</v>
      </c>
      <c r="AM195" s="56" t="s">
        <v>1787</v>
      </c>
    </row>
    <row r="196" spans="1:39" x14ac:dyDescent="0.25">
      <c r="A196" s="52" t="s">
        <v>826</v>
      </c>
      <c r="B196" s="53" t="s">
        <v>827</v>
      </c>
      <c r="C196" s="56" t="s">
        <v>2259</v>
      </c>
      <c r="D196" s="54" t="s">
        <v>440</v>
      </c>
      <c r="E196" s="48">
        <v>2999.9</v>
      </c>
      <c r="F196" s="55"/>
      <c r="G196" s="37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>
        <f t="shared" si="15"/>
        <v>2999.9</v>
      </c>
      <c r="T196" s="50"/>
      <c r="U196" s="50"/>
      <c r="V196" s="51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>
        <f t="shared" si="13"/>
        <v>0</v>
      </c>
      <c r="AL196" s="50">
        <f t="shared" si="14"/>
        <v>2999.9</v>
      </c>
      <c r="AM196" s="56" t="s">
        <v>1787</v>
      </c>
    </row>
    <row r="197" spans="1:39" x14ac:dyDescent="0.25">
      <c r="A197" s="52" t="s">
        <v>828</v>
      </c>
      <c r="B197" s="53" t="s">
        <v>829</v>
      </c>
      <c r="C197" s="56" t="s">
        <v>2260</v>
      </c>
      <c r="D197" s="54" t="s">
        <v>435</v>
      </c>
      <c r="E197" s="48">
        <v>4200</v>
      </c>
      <c r="F197" s="55"/>
      <c r="G197" s="37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>
        <f t="shared" si="15"/>
        <v>4200</v>
      </c>
      <c r="T197" s="50"/>
      <c r="U197" s="50"/>
      <c r="V197" s="51"/>
      <c r="W197" s="50"/>
      <c r="X197" s="50"/>
      <c r="Y197" s="50"/>
      <c r="Z197" s="50">
        <f>1+0.3</f>
        <v>1.3</v>
      </c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>
        <f t="shared" si="13"/>
        <v>1.3</v>
      </c>
      <c r="AL197" s="50">
        <f t="shared" si="14"/>
        <v>4198.7</v>
      </c>
      <c r="AM197" s="56" t="s">
        <v>1787</v>
      </c>
    </row>
    <row r="198" spans="1:39" x14ac:dyDescent="0.25">
      <c r="A198" s="52" t="s">
        <v>830</v>
      </c>
      <c r="B198" s="53" t="s">
        <v>831</v>
      </c>
      <c r="C198" s="57" t="s">
        <v>2261</v>
      </c>
      <c r="D198" s="54" t="s">
        <v>435</v>
      </c>
      <c r="E198" s="48">
        <v>740</v>
      </c>
      <c r="F198" s="55"/>
      <c r="G198" s="37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>
        <f t="shared" si="15"/>
        <v>740</v>
      </c>
      <c r="T198" s="50"/>
      <c r="U198" s="50"/>
      <c r="V198" s="51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>
        <f t="shared" si="13"/>
        <v>0</v>
      </c>
      <c r="AL198" s="50">
        <f t="shared" si="14"/>
        <v>740</v>
      </c>
      <c r="AM198" s="56" t="s">
        <v>1787</v>
      </c>
    </row>
    <row r="199" spans="1:39" x14ac:dyDescent="0.25">
      <c r="A199" s="52" t="s">
        <v>832</v>
      </c>
      <c r="B199" s="53" t="s">
        <v>833</v>
      </c>
      <c r="C199" s="56" t="s">
        <v>2262</v>
      </c>
      <c r="D199" s="54" t="s">
        <v>435</v>
      </c>
      <c r="E199" s="48">
        <v>4197</v>
      </c>
      <c r="F199" s="55"/>
      <c r="G199" s="37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>
        <f t="shared" si="15"/>
        <v>4197</v>
      </c>
      <c r="T199" s="50"/>
      <c r="U199" s="50"/>
      <c r="V199" s="51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>
        <f t="shared" si="13"/>
        <v>0</v>
      </c>
      <c r="AL199" s="50">
        <f t="shared" si="14"/>
        <v>4197</v>
      </c>
      <c r="AM199" s="56" t="s">
        <v>1787</v>
      </c>
    </row>
    <row r="200" spans="1:39" x14ac:dyDescent="0.25">
      <c r="A200" s="52" t="s">
        <v>834</v>
      </c>
      <c r="B200" s="53" t="s">
        <v>835</v>
      </c>
      <c r="C200" s="56" t="s">
        <v>2263</v>
      </c>
      <c r="D200" s="54" t="s">
        <v>435</v>
      </c>
      <c r="E200" s="48">
        <v>4000</v>
      </c>
      <c r="F200" s="55"/>
      <c r="G200" s="37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>
        <f t="shared" si="15"/>
        <v>4000</v>
      </c>
      <c r="T200" s="50"/>
      <c r="U200" s="50"/>
      <c r="V200" s="51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>
        <f t="shared" si="13"/>
        <v>0</v>
      </c>
      <c r="AL200" s="50">
        <f t="shared" si="14"/>
        <v>4000</v>
      </c>
      <c r="AM200" s="56" t="s">
        <v>1787</v>
      </c>
    </row>
    <row r="201" spans="1:39" x14ac:dyDescent="0.25">
      <c r="A201" s="52" t="s">
        <v>836</v>
      </c>
      <c r="B201" s="53" t="s">
        <v>837</v>
      </c>
      <c r="C201" s="56" t="s">
        <v>838</v>
      </c>
      <c r="D201" s="54" t="s">
        <v>468</v>
      </c>
      <c r="E201" s="48">
        <v>5745</v>
      </c>
      <c r="F201" s="55"/>
      <c r="G201" s="37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>
        <f t="shared" si="15"/>
        <v>5745</v>
      </c>
      <c r="T201" s="50"/>
      <c r="U201" s="50"/>
      <c r="V201" s="51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>
        <f t="shared" si="13"/>
        <v>0</v>
      </c>
      <c r="AL201" s="50">
        <f t="shared" si="14"/>
        <v>5745</v>
      </c>
      <c r="AM201" s="56" t="s">
        <v>1787</v>
      </c>
    </row>
    <row r="202" spans="1:39" x14ac:dyDescent="0.25">
      <c r="A202" s="52" t="s">
        <v>839</v>
      </c>
      <c r="B202" s="53" t="s">
        <v>840</v>
      </c>
      <c r="C202" s="56" t="s">
        <v>2264</v>
      </c>
      <c r="D202" s="54" t="s">
        <v>435</v>
      </c>
      <c r="E202" s="48">
        <v>16000</v>
      </c>
      <c r="F202" s="55"/>
      <c r="G202" s="37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>
        <f t="shared" si="15"/>
        <v>16000</v>
      </c>
      <c r="T202" s="50"/>
      <c r="U202" s="50"/>
      <c r="V202" s="51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>
        <f t="shared" ref="AK202:AK228" si="16">SUM(T202:AJ202)</f>
        <v>0</v>
      </c>
      <c r="AL202" s="50">
        <f t="shared" si="14"/>
        <v>16000</v>
      </c>
      <c r="AM202" s="56" t="s">
        <v>1787</v>
      </c>
    </row>
    <row r="203" spans="1:39" x14ac:dyDescent="0.25">
      <c r="A203" s="52" t="s">
        <v>841</v>
      </c>
      <c r="B203" s="53" t="s">
        <v>842</v>
      </c>
      <c r="C203" s="56" t="s">
        <v>2265</v>
      </c>
      <c r="D203" s="54" t="s">
        <v>435</v>
      </c>
      <c r="E203" s="48">
        <v>8230</v>
      </c>
      <c r="F203" s="55"/>
      <c r="G203" s="37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>
        <f t="shared" si="15"/>
        <v>8230</v>
      </c>
      <c r="T203" s="50"/>
      <c r="U203" s="50"/>
      <c r="V203" s="51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>
        <v>300</v>
      </c>
      <c r="AL203" s="50">
        <f t="shared" si="14"/>
        <v>7930</v>
      </c>
      <c r="AM203" s="56" t="s">
        <v>1787</v>
      </c>
    </row>
    <row r="204" spans="1:39" x14ac:dyDescent="0.25">
      <c r="A204" s="52" t="s">
        <v>843</v>
      </c>
      <c r="B204" s="53" t="s">
        <v>844</v>
      </c>
      <c r="C204" s="56" t="s">
        <v>2266</v>
      </c>
      <c r="D204" s="54" t="s">
        <v>435</v>
      </c>
      <c r="E204" s="48">
        <v>900</v>
      </c>
      <c r="F204" s="55"/>
      <c r="G204" s="37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>
        <f t="shared" si="15"/>
        <v>900</v>
      </c>
      <c r="T204" s="50"/>
      <c r="U204" s="50"/>
      <c r="V204" s="51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>
        <f t="shared" si="16"/>
        <v>0</v>
      </c>
      <c r="AL204" s="50">
        <f t="shared" si="14"/>
        <v>900</v>
      </c>
      <c r="AM204" s="56" t="s">
        <v>1787</v>
      </c>
    </row>
    <row r="205" spans="1:39" x14ac:dyDescent="0.25">
      <c r="A205" s="52" t="s">
        <v>845</v>
      </c>
      <c r="B205" s="53" t="s">
        <v>846</v>
      </c>
      <c r="C205" s="37" t="s">
        <v>806</v>
      </c>
      <c r="D205" s="54" t="s">
        <v>432</v>
      </c>
      <c r="E205" s="48">
        <v>2.25</v>
      </c>
      <c r="F205" s="55"/>
      <c r="G205" s="37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>
        <f t="shared" si="15"/>
        <v>2.25</v>
      </c>
      <c r="T205" s="50"/>
      <c r="U205" s="50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>
        <v>0.25</v>
      </c>
      <c r="AL205" s="50">
        <f t="shared" si="14"/>
        <v>2</v>
      </c>
      <c r="AM205" s="56" t="s">
        <v>1789</v>
      </c>
    </row>
    <row r="206" spans="1:39" x14ac:dyDescent="0.25">
      <c r="A206" s="52" t="s">
        <v>847</v>
      </c>
      <c r="B206" s="53" t="s">
        <v>848</v>
      </c>
      <c r="C206" s="57" t="s">
        <v>2267</v>
      </c>
      <c r="D206" s="54" t="s">
        <v>477</v>
      </c>
      <c r="E206" s="48">
        <v>0</v>
      </c>
      <c r="F206" s="55"/>
      <c r="G206" s="37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>
        <f t="shared" si="15"/>
        <v>0</v>
      </c>
      <c r="T206" s="50"/>
      <c r="U206" s="50"/>
      <c r="V206" s="51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>
        <f t="shared" si="16"/>
        <v>0</v>
      </c>
      <c r="AL206" s="50">
        <f t="shared" si="14"/>
        <v>0</v>
      </c>
      <c r="AM206" s="56" t="s">
        <v>1787</v>
      </c>
    </row>
    <row r="207" spans="1:39" x14ac:dyDescent="0.25">
      <c r="A207" s="52" t="s">
        <v>849</v>
      </c>
      <c r="B207" s="53" t="s">
        <v>850</v>
      </c>
      <c r="C207" s="56" t="s">
        <v>2268</v>
      </c>
      <c r="D207" s="54" t="s">
        <v>435</v>
      </c>
      <c r="E207" s="48">
        <v>1100</v>
      </c>
      <c r="F207" s="55"/>
      <c r="G207" s="37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>
        <f t="shared" si="15"/>
        <v>1100</v>
      </c>
      <c r="T207" s="50"/>
      <c r="U207" s="50"/>
      <c r="V207" s="51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>
        <f t="shared" si="16"/>
        <v>0</v>
      </c>
      <c r="AL207" s="50">
        <f t="shared" si="14"/>
        <v>1100</v>
      </c>
      <c r="AM207" s="56" t="s">
        <v>1787</v>
      </c>
    </row>
    <row r="208" spans="1:39" x14ac:dyDescent="0.25">
      <c r="A208" s="52" t="s">
        <v>851</v>
      </c>
      <c r="B208" s="53" t="s">
        <v>852</v>
      </c>
      <c r="C208" s="56" t="s">
        <v>2269</v>
      </c>
      <c r="D208" s="54" t="s">
        <v>435</v>
      </c>
      <c r="E208" s="48">
        <v>2500</v>
      </c>
      <c r="F208" s="55"/>
      <c r="G208" s="37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>
        <f t="shared" si="15"/>
        <v>2500</v>
      </c>
      <c r="T208" s="50"/>
      <c r="U208" s="50"/>
      <c r="V208" s="51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>
        <f t="shared" si="16"/>
        <v>0</v>
      </c>
      <c r="AL208" s="50">
        <f t="shared" si="14"/>
        <v>2500</v>
      </c>
      <c r="AM208" s="56" t="s">
        <v>1787</v>
      </c>
    </row>
    <row r="209" spans="1:39" x14ac:dyDescent="0.25">
      <c r="A209" s="52" t="s">
        <v>853</v>
      </c>
      <c r="B209" s="53" t="s">
        <v>854</v>
      </c>
      <c r="C209" s="56" t="s">
        <v>855</v>
      </c>
      <c r="D209" s="54" t="s">
        <v>435</v>
      </c>
      <c r="E209" s="48">
        <v>450</v>
      </c>
      <c r="F209" s="55"/>
      <c r="G209" s="37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>
        <f t="shared" si="15"/>
        <v>450</v>
      </c>
      <c r="T209" s="50"/>
      <c r="U209" s="50"/>
      <c r="V209" s="51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>
        <f t="shared" si="16"/>
        <v>0</v>
      </c>
      <c r="AL209" s="50">
        <f t="shared" si="14"/>
        <v>450</v>
      </c>
      <c r="AM209" s="56" t="s">
        <v>1787</v>
      </c>
    </row>
    <row r="210" spans="1:39" x14ac:dyDescent="0.25">
      <c r="A210" s="52" t="s">
        <v>856</v>
      </c>
      <c r="B210" s="53" t="s">
        <v>857</v>
      </c>
      <c r="C210" s="57" t="s">
        <v>2270</v>
      </c>
      <c r="D210" s="54" t="s">
        <v>435</v>
      </c>
      <c r="E210" s="48">
        <v>1358.72</v>
      </c>
      <c r="F210" s="55"/>
      <c r="G210" s="37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>
        <f t="shared" si="15"/>
        <v>1358.72</v>
      </c>
      <c r="T210" s="50"/>
      <c r="U210" s="50"/>
      <c r="V210" s="51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>
        <f t="shared" si="16"/>
        <v>0</v>
      </c>
      <c r="AL210" s="50">
        <f t="shared" si="14"/>
        <v>1358.72</v>
      </c>
      <c r="AM210" s="56" t="s">
        <v>1787</v>
      </c>
    </row>
    <row r="211" spans="1:39" x14ac:dyDescent="0.25">
      <c r="A211" s="52" t="s">
        <v>858</v>
      </c>
      <c r="B211" s="53" t="s">
        <v>859</v>
      </c>
      <c r="C211" s="56" t="s">
        <v>2271</v>
      </c>
      <c r="D211" s="54" t="s">
        <v>435</v>
      </c>
      <c r="E211" s="48">
        <v>2000</v>
      </c>
      <c r="F211" s="55"/>
      <c r="G211" s="37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f t="shared" si="15"/>
        <v>2000</v>
      </c>
      <c r="T211" s="50"/>
      <c r="U211" s="50"/>
      <c r="V211" s="51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>
        <f t="shared" si="16"/>
        <v>0</v>
      </c>
      <c r="AL211" s="50">
        <f t="shared" si="14"/>
        <v>2000</v>
      </c>
      <c r="AM211" s="56" t="s">
        <v>1787</v>
      </c>
    </row>
    <row r="212" spans="1:39" x14ac:dyDescent="0.25">
      <c r="A212" s="52" t="s">
        <v>860</v>
      </c>
      <c r="B212" s="53" t="s">
        <v>861</v>
      </c>
      <c r="C212" s="56" t="s">
        <v>2272</v>
      </c>
      <c r="D212" s="54" t="s">
        <v>468</v>
      </c>
      <c r="E212" s="48">
        <v>88</v>
      </c>
      <c r="F212" s="55"/>
      <c r="G212" s="37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>
        <f t="shared" si="15"/>
        <v>88</v>
      </c>
      <c r="T212" s="50"/>
      <c r="U212" s="50"/>
      <c r="V212" s="51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>
        <f t="shared" si="16"/>
        <v>0</v>
      </c>
      <c r="AL212" s="50">
        <f t="shared" si="14"/>
        <v>88</v>
      </c>
      <c r="AM212" s="56" t="s">
        <v>1787</v>
      </c>
    </row>
    <row r="213" spans="1:39" x14ac:dyDescent="0.25">
      <c r="A213" s="52" t="s">
        <v>862</v>
      </c>
      <c r="B213" s="53" t="s">
        <v>863</v>
      </c>
      <c r="C213" s="56" t="s">
        <v>2273</v>
      </c>
      <c r="D213" s="54" t="s">
        <v>440</v>
      </c>
      <c r="E213" s="48">
        <v>750</v>
      </c>
      <c r="F213" s="55"/>
      <c r="G213" s="37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>
        <f t="shared" si="15"/>
        <v>750</v>
      </c>
      <c r="T213" s="50"/>
      <c r="U213" s="50"/>
      <c r="V213" s="51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>
        <f t="shared" si="16"/>
        <v>0</v>
      </c>
      <c r="AL213" s="50">
        <f t="shared" si="14"/>
        <v>750</v>
      </c>
      <c r="AM213" s="56" t="s">
        <v>1787</v>
      </c>
    </row>
    <row r="214" spans="1:39" x14ac:dyDescent="0.25">
      <c r="A214" s="52" t="s">
        <v>864</v>
      </c>
      <c r="B214" s="53" t="s">
        <v>865</v>
      </c>
      <c r="C214" s="56" t="s">
        <v>866</v>
      </c>
      <c r="D214" s="54" t="s">
        <v>435</v>
      </c>
      <c r="E214" s="48">
        <v>50</v>
      </c>
      <c r="F214" s="55"/>
      <c r="G214" s="37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>
        <f t="shared" si="15"/>
        <v>50</v>
      </c>
      <c r="T214" s="50"/>
      <c r="U214" s="50"/>
      <c r="V214" s="51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>
        <f t="shared" si="16"/>
        <v>0</v>
      </c>
      <c r="AL214" s="50">
        <f t="shared" si="14"/>
        <v>50</v>
      </c>
      <c r="AM214" s="56" t="s">
        <v>1787</v>
      </c>
    </row>
    <row r="215" spans="1:39" x14ac:dyDescent="0.25">
      <c r="A215" s="52" t="s">
        <v>867</v>
      </c>
      <c r="B215" s="72" t="s">
        <v>868</v>
      </c>
      <c r="C215" s="62" t="s">
        <v>2274</v>
      </c>
      <c r="D215" s="54" t="s">
        <v>468</v>
      </c>
      <c r="E215" s="48">
        <v>1000</v>
      </c>
      <c r="F215" s="55"/>
      <c r="G215" s="37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>
        <f t="shared" si="15"/>
        <v>1000</v>
      </c>
      <c r="T215" s="50"/>
      <c r="U215" s="50"/>
      <c r="V215" s="51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>
        <f t="shared" si="16"/>
        <v>0</v>
      </c>
      <c r="AL215" s="50">
        <f t="shared" si="14"/>
        <v>1000</v>
      </c>
      <c r="AM215" s="56" t="s">
        <v>1787</v>
      </c>
    </row>
    <row r="216" spans="1:39" x14ac:dyDescent="0.25">
      <c r="A216" s="52" t="s">
        <v>869</v>
      </c>
      <c r="B216" s="53" t="s">
        <v>870</v>
      </c>
      <c r="C216" s="62" t="s">
        <v>2275</v>
      </c>
      <c r="D216" s="54" t="s">
        <v>440</v>
      </c>
      <c r="E216" s="48">
        <v>996.15</v>
      </c>
      <c r="F216" s="55"/>
      <c r="G216" s="37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>
        <f t="shared" si="15"/>
        <v>996.15</v>
      </c>
      <c r="T216" s="50"/>
      <c r="U216" s="50"/>
      <c r="V216" s="51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>
        <f t="shared" si="16"/>
        <v>0</v>
      </c>
      <c r="AL216" s="50">
        <f t="shared" si="14"/>
        <v>996.15</v>
      </c>
      <c r="AM216" s="56" t="s">
        <v>1787</v>
      </c>
    </row>
    <row r="217" spans="1:39" x14ac:dyDescent="0.25">
      <c r="A217" s="52" t="s">
        <v>871</v>
      </c>
      <c r="B217" s="53" t="s">
        <v>872</v>
      </c>
      <c r="C217" s="56" t="s">
        <v>2276</v>
      </c>
      <c r="D217" s="54" t="s">
        <v>435</v>
      </c>
      <c r="E217" s="48">
        <v>0</v>
      </c>
      <c r="F217" s="55"/>
      <c r="G217" s="37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>
        <f t="shared" si="15"/>
        <v>0</v>
      </c>
      <c r="T217" s="50"/>
      <c r="U217" s="50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>
        <f t="shared" si="16"/>
        <v>0</v>
      </c>
      <c r="AL217" s="50">
        <f t="shared" si="14"/>
        <v>0</v>
      </c>
      <c r="AM217" s="56" t="s">
        <v>1787</v>
      </c>
    </row>
    <row r="218" spans="1:39" ht="15.75" x14ac:dyDescent="0.25">
      <c r="A218" s="52" t="s">
        <v>873</v>
      </c>
      <c r="B218" s="53" t="s">
        <v>2277</v>
      </c>
      <c r="C218" s="56" t="s">
        <v>801</v>
      </c>
      <c r="D218" s="54" t="s">
        <v>435</v>
      </c>
      <c r="E218" s="48">
        <v>1</v>
      </c>
      <c r="F218" s="55"/>
      <c r="G218" s="37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>
        <f t="shared" si="15"/>
        <v>1</v>
      </c>
      <c r="T218" s="50"/>
      <c r="U218" s="50"/>
      <c r="V218" s="51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f t="shared" si="16"/>
        <v>0</v>
      </c>
      <c r="AL218" s="50">
        <f t="shared" si="14"/>
        <v>1</v>
      </c>
      <c r="AM218" s="56" t="s">
        <v>1788</v>
      </c>
    </row>
    <row r="219" spans="1:39" x14ac:dyDescent="0.25">
      <c r="A219" s="52" t="s">
        <v>874</v>
      </c>
      <c r="B219" s="53" t="s">
        <v>875</v>
      </c>
      <c r="C219" s="56" t="s">
        <v>876</v>
      </c>
      <c r="D219" s="54" t="s">
        <v>877</v>
      </c>
      <c r="E219" s="48">
        <v>225</v>
      </c>
      <c r="F219" s="55"/>
      <c r="G219" s="37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>
        <f t="shared" si="15"/>
        <v>225</v>
      </c>
      <c r="T219" s="50"/>
      <c r="U219" s="50"/>
      <c r="V219" s="51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>
        <f t="shared" si="16"/>
        <v>0</v>
      </c>
      <c r="AL219" s="50">
        <f t="shared" si="14"/>
        <v>225</v>
      </c>
      <c r="AM219" s="56" t="s">
        <v>1787</v>
      </c>
    </row>
    <row r="220" spans="1:39" x14ac:dyDescent="0.25">
      <c r="A220" s="52" t="s">
        <v>878</v>
      </c>
      <c r="B220" s="53" t="s">
        <v>879</v>
      </c>
      <c r="C220" s="56" t="s">
        <v>880</v>
      </c>
      <c r="D220" s="54" t="s">
        <v>435</v>
      </c>
      <c r="E220" s="48">
        <v>990</v>
      </c>
      <c r="F220" s="55"/>
      <c r="G220" s="37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>
        <f t="shared" si="15"/>
        <v>990</v>
      </c>
      <c r="T220" s="50"/>
      <c r="U220" s="50"/>
      <c r="V220" s="51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>
        <f t="shared" si="16"/>
        <v>0</v>
      </c>
      <c r="AL220" s="50">
        <f t="shared" si="14"/>
        <v>990</v>
      </c>
      <c r="AM220" s="56" t="s">
        <v>1787</v>
      </c>
    </row>
    <row r="221" spans="1:39" x14ac:dyDescent="0.25">
      <c r="A221" s="52" t="s">
        <v>881</v>
      </c>
      <c r="B221" s="53" t="s">
        <v>882</v>
      </c>
      <c r="C221" s="62" t="s">
        <v>2278</v>
      </c>
      <c r="D221" s="54" t="s">
        <v>883</v>
      </c>
      <c r="E221" s="48">
        <v>2049</v>
      </c>
      <c r="F221" s="55"/>
      <c r="G221" s="37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f t="shared" si="15"/>
        <v>2049</v>
      </c>
      <c r="T221" s="50"/>
      <c r="U221" s="50"/>
      <c r="V221" s="51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>
        <f t="shared" si="16"/>
        <v>0</v>
      </c>
      <c r="AL221" s="50">
        <f t="shared" si="14"/>
        <v>2049</v>
      </c>
      <c r="AM221" s="56" t="s">
        <v>1787</v>
      </c>
    </row>
    <row r="222" spans="1:39" x14ac:dyDescent="0.25">
      <c r="A222" s="52" t="s">
        <v>884</v>
      </c>
      <c r="B222" s="53" t="s">
        <v>885</v>
      </c>
      <c r="C222" s="57" t="s">
        <v>2270</v>
      </c>
      <c r="D222" s="54" t="s">
        <v>435</v>
      </c>
      <c r="E222" s="48">
        <v>1000</v>
      </c>
      <c r="F222" s="55"/>
      <c r="G222" s="37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f t="shared" si="15"/>
        <v>1000</v>
      </c>
      <c r="T222" s="50"/>
      <c r="U222" s="50"/>
      <c r="V222" s="51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>
        <f t="shared" si="16"/>
        <v>0</v>
      </c>
      <c r="AL222" s="50">
        <f t="shared" si="14"/>
        <v>1000</v>
      </c>
      <c r="AM222" s="56" t="s">
        <v>1787</v>
      </c>
    </row>
    <row r="223" spans="1:39" x14ac:dyDescent="0.25">
      <c r="A223" s="52" t="s">
        <v>886</v>
      </c>
      <c r="B223" s="53" t="s">
        <v>887</v>
      </c>
      <c r="C223" s="62" t="s">
        <v>2279</v>
      </c>
      <c r="D223" s="54" t="s">
        <v>468</v>
      </c>
      <c r="E223" s="48">
        <v>975</v>
      </c>
      <c r="F223" s="55"/>
      <c r="G223" s="37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>
        <f t="shared" si="15"/>
        <v>975</v>
      </c>
      <c r="T223" s="50"/>
      <c r="U223" s="50"/>
      <c r="V223" s="51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>
        <f t="shared" si="16"/>
        <v>0</v>
      </c>
      <c r="AL223" s="50">
        <f t="shared" si="14"/>
        <v>975</v>
      </c>
      <c r="AM223" s="56" t="s">
        <v>1794</v>
      </c>
    </row>
    <row r="224" spans="1:39" x14ac:dyDescent="0.25">
      <c r="A224" s="52" t="s">
        <v>888</v>
      </c>
      <c r="B224" s="73" t="s">
        <v>889</v>
      </c>
      <c r="C224" s="57" t="s">
        <v>2280</v>
      </c>
      <c r="D224" s="54" t="s">
        <v>435</v>
      </c>
      <c r="E224" s="48">
        <v>2</v>
      </c>
      <c r="F224" s="55"/>
      <c r="G224" s="37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>
        <f t="shared" si="15"/>
        <v>2</v>
      </c>
      <c r="T224" s="50"/>
      <c r="U224" s="50"/>
      <c r="V224" s="51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>
        <f t="shared" si="16"/>
        <v>0</v>
      </c>
      <c r="AL224" s="50">
        <f t="shared" si="14"/>
        <v>2</v>
      </c>
      <c r="AM224" s="56" t="s">
        <v>1789</v>
      </c>
    </row>
    <row r="225" spans="1:39" x14ac:dyDescent="0.25">
      <c r="A225" s="52" t="s">
        <v>890</v>
      </c>
      <c r="B225" s="73" t="s">
        <v>1939</v>
      </c>
      <c r="C225" s="62"/>
      <c r="D225" s="54"/>
      <c r="E225" s="48">
        <v>0</v>
      </c>
      <c r="F225" s="55"/>
      <c r="G225" s="37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>
        <f t="shared" si="15"/>
        <v>0</v>
      </c>
      <c r="T225" s="50"/>
      <c r="U225" s="50"/>
      <c r="V225" s="51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>
        <f t="shared" si="16"/>
        <v>0</v>
      </c>
      <c r="AL225" s="50">
        <f t="shared" si="14"/>
        <v>0</v>
      </c>
      <c r="AM225" s="56" t="s">
        <v>1788</v>
      </c>
    </row>
    <row r="226" spans="1:39" x14ac:dyDescent="0.25">
      <c r="A226" s="52" t="s">
        <v>891</v>
      </c>
      <c r="B226" s="73" t="s">
        <v>892</v>
      </c>
      <c r="C226" s="62"/>
      <c r="D226" s="54"/>
      <c r="E226" s="48">
        <v>1</v>
      </c>
      <c r="F226" s="55"/>
      <c r="G226" s="37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>
        <f t="shared" si="15"/>
        <v>1</v>
      </c>
      <c r="T226" s="50"/>
      <c r="U226" s="50"/>
      <c r="V226" s="51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>
        <f t="shared" si="16"/>
        <v>0</v>
      </c>
      <c r="AL226" s="50">
        <f t="shared" si="14"/>
        <v>1</v>
      </c>
      <c r="AM226" s="56"/>
    </row>
    <row r="227" spans="1:39" x14ac:dyDescent="0.25">
      <c r="A227" s="52" t="s">
        <v>893</v>
      </c>
      <c r="B227" s="73" t="s">
        <v>894</v>
      </c>
      <c r="C227" s="62"/>
      <c r="D227" s="54"/>
      <c r="E227" s="48">
        <v>2</v>
      </c>
      <c r="F227" s="55"/>
      <c r="G227" s="37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>
        <f t="shared" si="15"/>
        <v>2</v>
      </c>
      <c r="T227" s="50"/>
      <c r="U227" s="50"/>
      <c r="V227" s="51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>
        <f t="shared" si="16"/>
        <v>0</v>
      </c>
      <c r="AL227" s="50">
        <f t="shared" si="14"/>
        <v>2</v>
      </c>
      <c r="AM227" s="56" t="s">
        <v>1788</v>
      </c>
    </row>
    <row r="228" spans="1:39" x14ac:dyDescent="0.25">
      <c r="A228" s="52" t="s">
        <v>1823</v>
      </c>
      <c r="B228" s="73" t="s">
        <v>1824</v>
      </c>
      <c r="C228" s="57" t="s">
        <v>2281</v>
      </c>
      <c r="D228" s="54" t="s">
        <v>1513</v>
      </c>
      <c r="E228" s="48">
        <v>0</v>
      </c>
      <c r="F228" s="55"/>
      <c r="G228" s="37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>
        <f>H228+I228+J228+K228+L228+M228+N228+O228+P228+R228</f>
        <v>0</v>
      </c>
      <c r="T228" s="50"/>
      <c r="U228" s="50"/>
      <c r="V228" s="51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>
        <f t="shared" si="16"/>
        <v>0</v>
      </c>
      <c r="AL228" s="50">
        <f t="shared" si="14"/>
        <v>0</v>
      </c>
      <c r="AM228" s="56" t="s">
        <v>1787</v>
      </c>
    </row>
    <row r="229" spans="1:39" x14ac:dyDescent="0.25">
      <c r="A229" s="52" t="s">
        <v>1887</v>
      </c>
      <c r="B229" s="73" t="s">
        <v>1926</v>
      </c>
      <c r="C229" s="62" t="s">
        <v>2282</v>
      </c>
      <c r="D229" s="54" t="s">
        <v>435</v>
      </c>
      <c r="E229" s="48">
        <v>1000</v>
      </c>
      <c r="F229" s="55"/>
      <c r="G229" s="37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>
        <f t="shared" ref="S229:S262" si="17">SUM(E229:R229)</f>
        <v>1000</v>
      </c>
      <c r="T229" s="50"/>
      <c r="U229" s="50"/>
      <c r="V229" s="51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>
        <f t="shared" ref="AK229:AK260" si="18">SUM(T229:AJ229)</f>
        <v>0</v>
      </c>
      <c r="AL229" s="50">
        <f t="shared" si="14"/>
        <v>1000</v>
      </c>
      <c r="AM229" s="56" t="s">
        <v>1787</v>
      </c>
    </row>
    <row r="230" spans="1:39" x14ac:dyDescent="0.25">
      <c r="A230" s="52" t="s">
        <v>2112</v>
      </c>
      <c r="B230" s="73" t="s">
        <v>2113</v>
      </c>
      <c r="C230" s="74"/>
      <c r="D230" s="54" t="s">
        <v>440</v>
      </c>
      <c r="E230" s="48">
        <v>0</v>
      </c>
      <c r="F230" s="55"/>
      <c r="G230" s="37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>
        <f>4</f>
        <v>4</v>
      </c>
      <c r="S230" s="50">
        <f t="shared" si="17"/>
        <v>4</v>
      </c>
      <c r="T230" s="50"/>
      <c r="U230" s="50">
        <f>1</f>
        <v>1</v>
      </c>
      <c r="V230" s="51"/>
      <c r="W230" s="50"/>
      <c r="X230" s="50"/>
      <c r="Y230" s="50"/>
      <c r="Z230" s="50"/>
      <c r="AA230" s="50">
        <f>1</f>
        <v>1</v>
      </c>
      <c r="AB230" s="50"/>
      <c r="AC230" s="50"/>
      <c r="AD230" s="50"/>
      <c r="AE230" s="50"/>
      <c r="AF230" s="50"/>
      <c r="AG230" s="50"/>
      <c r="AH230" s="50"/>
      <c r="AI230" s="50"/>
      <c r="AJ230" s="50"/>
      <c r="AK230" s="50">
        <v>3</v>
      </c>
      <c r="AL230" s="50">
        <f t="shared" si="14"/>
        <v>1</v>
      </c>
      <c r="AM230" s="56" t="s">
        <v>1789</v>
      </c>
    </row>
    <row r="231" spans="1:39" x14ac:dyDescent="0.25">
      <c r="A231" s="212" t="s">
        <v>895</v>
      </c>
      <c r="B231" s="213"/>
      <c r="C231" s="214"/>
      <c r="D231" s="47"/>
      <c r="E231" s="48">
        <v>0</v>
      </c>
      <c r="F231" s="55"/>
      <c r="G231" s="37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>
        <f t="shared" si="17"/>
        <v>0</v>
      </c>
      <c r="T231" s="50"/>
      <c r="U231" s="50"/>
      <c r="V231" s="51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>
        <f t="shared" si="18"/>
        <v>0</v>
      </c>
      <c r="AL231" s="50">
        <f t="shared" si="14"/>
        <v>0</v>
      </c>
      <c r="AM231" s="56"/>
    </row>
    <row r="232" spans="1:39" x14ac:dyDescent="0.25">
      <c r="A232" s="52" t="s">
        <v>896</v>
      </c>
      <c r="B232" s="53" t="s">
        <v>897</v>
      </c>
      <c r="C232" s="37" t="s">
        <v>898</v>
      </c>
      <c r="D232" s="54" t="s">
        <v>581</v>
      </c>
      <c r="E232" s="48">
        <v>134.6</v>
      </c>
      <c r="F232" s="55"/>
      <c r="G232" s="37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>
        <f t="shared" si="17"/>
        <v>134.6</v>
      </c>
      <c r="T232" s="50"/>
      <c r="U232" s="50"/>
      <c r="V232" s="51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>
        <f t="shared" si="18"/>
        <v>0</v>
      </c>
      <c r="AL232" s="50">
        <f t="shared" si="14"/>
        <v>134.6</v>
      </c>
      <c r="AM232" s="56" t="s">
        <v>1787</v>
      </c>
    </row>
    <row r="233" spans="1:39" x14ac:dyDescent="0.25">
      <c r="A233" s="52" t="s">
        <v>899</v>
      </c>
      <c r="B233" s="53" t="s">
        <v>900</v>
      </c>
      <c r="C233" s="37" t="s">
        <v>1940</v>
      </c>
      <c r="D233" s="54" t="s">
        <v>581</v>
      </c>
      <c r="E233" s="48">
        <v>0</v>
      </c>
      <c r="F233" s="55"/>
      <c r="G233" s="37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f t="shared" si="17"/>
        <v>0</v>
      </c>
      <c r="T233" s="50"/>
      <c r="U233" s="50"/>
      <c r="V233" s="51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>
        <f t="shared" si="18"/>
        <v>0</v>
      </c>
      <c r="AL233" s="50">
        <f t="shared" si="14"/>
        <v>0</v>
      </c>
      <c r="AM233" s="56" t="s">
        <v>1787</v>
      </c>
    </row>
    <row r="234" spans="1:39" x14ac:dyDescent="0.25">
      <c r="A234" s="52" t="s">
        <v>1890</v>
      </c>
      <c r="B234" s="53" t="s">
        <v>1891</v>
      </c>
      <c r="C234" s="57" t="s">
        <v>2283</v>
      </c>
      <c r="D234" s="54" t="s">
        <v>581</v>
      </c>
      <c r="E234" s="48">
        <v>100</v>
      </c>
      <c r="F234" s="55"/>
      <c r="G234" s="37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>
        <f t="shared" si="17"/>
        <v>100</v>
      </c>
      <c r="T234" s="50"/>
      <c r="U234" s="50"/>
      <c r="V234" s="51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>
        <v>45</v>
      </c>
      <c r="AL234" s="50">
        <v>50</v>
      </c>
      <c r="AM234" s="56" t="s">
        <v>1787</v>
      </c>
    </row>
    <row r="235" spans="1:39" x14ac:dyDescent="0.25">
      <c r="A235" s="212" t="s">
        <v>901</v>
      </c>
      <c r="B235" s="213"/>
      <c r="C235" s="214"/>
      <c r="D235" s="47"/>
      <c r="E235" s="48">
        <v>0</v>
      </c>
      <c r="F235" s="55"/>
      <c r="G235" s="37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>
        <f t="shared" si="17"/>
        <v>0</v>
      </c>
      <c r="T235" s="50"/>
      <c r="U235" s="50"/>
      <c r="V235" s="51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>
        <f t="shared" si="18"/>
        <v>0</v>
      </c>
      <c r="AL235" s="50">
        <f t="shared" si="14"/>
        <v>0</v>
      </c>
      <c r="AM235" s="56"/>
    </row>
    <row r="236" spans="1:39" x14ac:dyDescent="0.25">
      <c r="A236" s="52" t="s">
        <v>902</v>
      </c>
      <c r="B236" s="53" t="s">
        <v>903</v>
      </c>
      <c r="C236" s="37" t="s">
        <v>2284</v>
      </c>
      <c r="D236" s="54" t="s">
        <v>904</v>
      </c>
      <c r="E236" s="48">
        <v>1470</v>
      </c>
      <c r="F236" s="55"/>
      <c r="G236" s="37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>
        <f t="shared" si="17"/>
        <v>1470</v>
      </c>
      <c r="T236" s="50"/>
      <c r="U236" s="50"/>
      <c r="V236" s="51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>
        <f t="shared" si="18"/>
        <v>0</v>
      </c>
      <c r="AL236" s="50">
        <f t="shared" si="14"/>
        <v>1470</v>
      </c>
      <c r="AM236" s="56" t="s">
        <v>1787</v>
      </c>
    </row>
    <row r="237" spans="1:39" x14ac:dyDescent="0.25">
      <c r="A237" s="52" t="s">
        <v>905</v>
      </c>
      <c r="B237" s="53" t="s">
        <v>906</v>
      </c>
      <c r="C237" s="56" t="s">
        <v>2285</v>
      </c>
      <c r="D237" s="54" t="s">
        <v>435</v>
      </c>
      <c r="E237" s="48">
        <v>8386.4860000000008</v>
      </c>
      <c r="F237" s="55"/>
      <c r="G237" s="37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>
        <f t="shared" si="17"/>
        <v>8386.4860000000008</v>
      </c>
      <c r="T237" s="50"/>
      <c r="U237" s="50"/>
      <c r="V237" s="63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>
        <f t="shared" si="18"/>
        <v>0</v>
      </c>
      <c r="AL237" s="50">
        <f t="shared" si="14"/>
        <v>8386.4860000000008</v>
      </c>
      <c r="AM237" s="56" t="s">
        <v>1787</v>
      </c>
    </row>
    <row r="238" spans="1:39" x14ac:dyDescent="0.25">
      <c r="A238" s="52" t="s">
        <v>907</v>
      </c>
      <c r="B238" s="53" t="s">
        <v>2091</v>
      </c>
      <c r="C238" s="37" t="s">
        <v>908</v>
      </c>
      <c r="D238" s="54" t="s">
        <v>909</v>
      </c>
      <c r="E238" s="48">
        <v>500</v>
      </c>
      <c r="F238" s="55"/>
      <c r="G238" s="37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>
        <f t="shared" si="17"/>
        <v>500</v>
      </c>
      <c r="T238" s="50"/>
      <c r="U238" s="50"/>
      <c r="V238" s="51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>
        <f t="shared" si="18"/>
        <v>0</v>
      </c>
      <c r="AL238" s="50">
        <f t="shared" ref="AL238:AL301" si="19">S238-AK238</f>
        <v>500</v>
      </c>
      <c r="AM238" s="56" t="s">
        <v>1787</v>
      </c>
    </row>
    <row r="239" spans="1:39" x14ac:dyDescent="0.25">
      <c r="A239" s="52" t="s">
        <v>910</v>
      </c>
      <c r="B239" s="53" t="s">
        <v>911</v>
      </c>
      <c r="C239" s="56" t="s">
        <v>908</v>
      </c>
      <c r="D239" s="54" t="s">
        <v>435</v>
      </c>
      <c r="E239" s="48">
        <v>1</v>
      </c>
      <c r="F239" s="55"/>
      <c r="G239" s="37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>
        <f t="shared" si="17"/>
        <v>1</v>
      </c>
      <c r="T239" s="50"/>
      <c r="U239" s="50"/>
      <c r="V239" s="51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>
        <f t="shared" si="18"/>
        <v>0</v>
      </c>
      <c r="AL239" s="50">
        <f t="shared" si="19"/>
        <v>1</v>
      </c>
      <c r="AM239" s="56" t="s">
        <v>1788</v>
      </c>
    </row>
    <row r="240" spans="1:39" x14ac:dyDescent="0.25">
      <c r="A240" s="52" t="s">
        <v>912</v>
      </c>
      <c r="B240" s="53" t="s">
        <v>913</v>
      </c>
      <c r="C240" s="56" t="s">
        <v>914</v>
      </c>
      <c r="D240" s="54"/>
      <c r="E240" s="48">
        <v>1</v>
      </c>
      <c r="F240" s="71"/>
      <c r="G240" s="4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>
        <f t="shared" si="17"/>
        <v>1</v>
      </c>
      <c r="T240" s="50"/>
      <c r="U240" s="50"/>
      <c r="V240" s="51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>
        <f t="shared" si="18"/>
        <v>0</v>
      </c>
      <c r="AL240" s="50">
        <f t="shared" si="19"/>
        <v>1</v>
      </c>
      <c r="AM240" s="56"/>
    </row>
    <row r="241" spans="1:39" x14ac:dyDescent="0.25">
      <c r="A241" s="52" t="s">
        <v>915</v>
      </c>
      <c r="B241" s="53" t="s">
        <v>916</v>
      </c>
      <c r="C241" s="56" t="s">
        <v>908</v>
      </c>
      <c r="D241" s="54" t="s">
        <v>917</v>
      </c>
      <c r="E241" s="48">
        <v>410</v>
      </c>
      <c r="F241" s="55"/>
      <c r="G241" s="37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>
        <f t="shared" si="17"/>
        <v>410</v>
      </c>
      <c r="T241" s="50"/>
      <c r="U241" s="50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>
        <f t="shared" si="18"/>
        <v>0</v>
      </c>
      <c r="AL241" s="50">
        <f t="shared" si="19"/>
        <v>410</v>
      </c>
      <c r="AM241" s="56" t="s">
        <v>1787</v>
      </c>
    </row>
    <row r="242" spans="1:39" x14ac:dyDescent="0.25">
      <c r="A242" s="75" t="s">
        <v>2105</v>
      </c>
      <c r="B242" s="53" t="s">
        <v>2106</v>
      </c>
      <c r="C242" s="76" t="s">
        <v>908</v>
      </c>
      <c r="D242" s="54" t="s">
        <v>917</v>
      </c>
      <c r="E242" s="48">
        <v>471.72</v>
      </c>
      <c r="F242" s="55"/>
      <c r="G242" s="37"/>
      <c r="H242" s="51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>
        <f t="shared" si="17"/>
        <v>471.72</v>
      </c>
      <c r="T242" s="50"/>
      <c r="U242" s="50"/>
      <c r="V242" s="51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>
        <f t="shared" si="18"/>
        <v>0</v>
      </c>
      <c r="AL242" s="50">
        <v>1721.72</v>
      </c>
      <c r="AM242" s="56" t="s">
        <v>1787</v>
      </c>
    </row>
    <row r="243" spans="1:39" x14ac:dyDescent="0.25">
      <c r="A243" s="212" t="s">
        <v>918</v>
      </c>
      <c r="B243" s="213"/>
      <c r="C243" s="214"/>
      <c r="D243" s="47"/>
      <c r="E243" s="48">
        <v>0</v>
      </c>
      <c r="F243" s="55"/>
      <c r="G243" s="37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>
        <f t="shared" si="17"/>
        <v>0</v>
      </c>
      <c r="T243" s="50"/>
      <c r="U243" s="50"/>
      <c r="V243" s="51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>
        <f t="shared" si="18"/>
        <v>0</v>
      </c>
      <c r="AL243" s="50"/>
      <c r="AM243" s="56"/>
    </row>
    <row r="244" spans="1:39" x14ac:dyDescent="0.25">
      <c r="A244" s="52" t="s">
        <v>923</v>
      </c>
      <c r="B244" s="53" t="s">
        <v>924</v>
      </c>
      <c r="C244" s="62" t="s">
        <v>2286</v>
      </c>
      <c r="D244" s="54" t="s">
        <v>435</v>
      </c>
      <c r="E244" s="48">
        <v>25</v>
      </c>
      <c r="F244" s="55"/>
      <c r="G244" s="37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>
        <f t="shared" si="17"/>
        <v>25</v>
      </c>
      <c r="T244" s="50"/>
      <c r="U244" s="50"/>
      <c r="V244" s="51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>
        <f t="shared" si="18"/>
        <v>0</v>
      </c>
      <c r="AL244" s="50">
        <f t="shared" si="19"/>
        <v>25</v>
      </c>
      <c r="AM244" s="56" t="s">
        <v>1787</v>
      </c>
    </row>
    <row r="245" spans="1:39" x14ac:dyDescent="0.25">
      <c r="A245" s="52" t="s">
        <v>919</v>
      </c>
      <c r="B245" s="53" t="s">
        <v>920</v>
      </c>
      <c r="C245" s="62" t="s">
        <v>2287</v>
      </c>
      <c r="D245" s="54" t="s">
        <v>435</v>
      </c>
      <c r="E245" s="48">
        <v>29.9</v>
      </c>
      <c r="F245" s="55"/>
      <c r="G245" s="37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>
        <f t="shared" si="17"/>
        <v>29.9</v>
      </c>
      <c r="T245" s="50"/>
      <c r="U245" s="50"/>
      <c r="V245" s="51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>
        <f t="shared" si="18"/>
        <v>0</v>
      </c>
      <c r="AL245" s="50">
        <f t="shared" si="19"/>
        <v>29.9</v>
      </c>
      <c r="AM245" s="56" t="s">
        <v>1787</v>
      </c>
    </row>
    <row r="246" spans="1:39" x14ac:dyDescent="0.25">
      <c r="A246" s="52" t="s">
        <v>921</v>
      </c>
      <c r="B246" s="53" t="s">
        <v>922</v>
      </c>
      <c r="C246" s="62" t="s">
        <v>2288</v>
      </c>
      <c r="D246" s="54" t="s">
        <v>435</v>
      </c>
      <c r="E246" s="48">
        <v>4300.5</v>
      </c>
      <c r="F246" s="55"/>
      <c r="G246" s="37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>
        <f t="shared" si="17"/>
        <v>4300.5</v>
      </c>
      <c r="T246" s="50"/>
      <c r="U246" s="50">
        <f>500</f>
        <v>500</v>
      </c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>
        <f t="shared" si="18"/>
        <v>500</v>
      </c>
      <c r="AL246" s="50">
        <f t="shared" si="19"/>
        <v>3800.5</v>
      </c>
      <c r="AM246" s="56" t="s">
        <v>1787</v>
      </c>
    </row>
    <row r="247" spans="1:39" x14ac:dyDescent="0.25">
      <c r="A247" s="52" t="s">
        <v>925</v>
      </c>
      <c r="B247" s="53" t="s">
        <v>924</v>
      </c>
      <c r="C247" s="57" t="s">
        <v>2286</v>
      </c>
      <c r="D247" s="54" t="s">
        <v>435</v>
      </c>
      <c r="E247" s="48">
        <v>0.48</v>
      </c>
      <c r="F247" s="55"/>
      <c r="G247" s="37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>
        <f t="shared" si="17"/>
        <v>0.48</v>
      </c>
      <c r="T247" s="50"/>
      <c r="U247" s="50"/>
      <c r="V247" s="51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>
        <f t="shared" si="18"/>
        <v>0</v>
      </c>
      <c r="AL247" s="50">
        <f t="shared" si="19"/>
        <v>0.48</v>
      </c>
      <c r="AM247" s="56" t="s">
        <v>1789</v>
      </c>
    </row>
    <row r="248" spans="1:39" x14ac:dyDescent="0.25">
      <c r="A248" s="52" t="s">
        <v>926</v>
      </c>
      <c r="B248" s="53" t="s">
        <v>927</v>
      </c>
      <c r="C248" s="56"/>
      <c r="D248" s="54" t="s">
        <v>468</v>
      </c>
      <c r="E248" s="48">
        <v>0.48999999999999994</v>
      </c>
      <c r="F248" s="77"/>
      <c r="G248" s="41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>
        <f t="shared" si="17"/>
        <v>0.48999999999999994</v>
      </c>
      <c r="T248" s="50"/>
      <c r="U248" s="50"/>
      <c r="V248" s="51">
        <f>0.1</f>
        <v>0.1</v>
      </c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>
        <v>0.2</v>
      </c>
      <c r="AL248" s="50">
        <f t="shared" si="19"/>
        <v>0.28999999999999992</v>
      </c>
      <c r="AM248" s="56" t="s">
        <v>1789</v>
      </c>
    </row>
    <row r="249" spans="1:39" x14ac:dyDescent="0.25">
      <c r="A249" s="52" t="s">
        <v>928</v>
      </c>
      <c r="B249" s="53" t="s">
        <v>929</v>
      </c>
      <c r="C249" s="62" t="s">
        <v>2289</v>
      </c>
      <c r="D249" s="54" t="s">
        <v>435</v>
      </c>
      <c r="E249" s="48">
        <v>706.9</v>
      </c>
      <c r="F249" s="55"/>
      <c r="G249" s="37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>
        <f t="shared" si="17"/>
        <v>706.9</v>
      </c>
      <c r="T249" s="50"/>
      <c r="U249" s="50"/>
      <c r="V249" s="51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>
        <f t="shared" si="18"/>
        <v>0</v>
      </c>
      <c r="AL249" s="50">
        <f t="shared" si="19"/>
        <v>706.9</v>
      </c>
      <c r="AM249" s="56" t="s">
        <v>1787</v>
      </c>
    </row>
    <row r="250" spans="1:39" x14ac:dyDescent="0.25">
      <c r="A250" s="52" t="s">
        <v>928</v>
      </c>
      <c r="B250" s="53" t="s">
        <v>929</v>
      </c>
      <c r="C250" s="62" t="s">
        <v>2289</v>
      </c>
      <c r="D250" s="54" t="s">
        <v>435</v>
      </c>
      <c r="E250" s="48">
        <v>1</v>
      </c>
      <c r="F250" s="55"/>
      <c r="G250" s="37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>
        <f t="shared" si="17"/>
        <v>1</v>
      </c>
      <c r="T250" s="50"/>
      <c r="U250" s="50"/>
      <c r="V250" s="51">
        <f>1</f>
        <v>1</v>
      </c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>
        <f t="shared" si="18"/>
        <v>1</v>
      </c>
      <c r="AL250" s="50">
        <f t="shared" si="19"/>
        <v>0</v>
      </c>
      <c r="AM250" s="56" t="s">
        <v>1789</v>
      </c>
    </row>
    <row r="251" spans="1:39" x14ac:dyDescent="0.25">
      <c r="A251" s="52" t="s">
        <v>930</v>
      </c>
      <c r="B251" s="53" t="s">
        <v>931</v>
      </c>
      <c r="C251" s="57" t="s">
        <v>2290</v>
      </c>
      <c r="D251" s="54" t="s">
        <v>435</v>
      </c>
      <c r="E251" s="48">
        <v>73</v>
      </c>
      <c r="F251" s="55"/>
      <c r="G251" s="37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>
        <f t="shared" si="17"/>
        <v>73</v>
      </c>
      <c r="T251" s="50"/>
      <c r="U251" s="50"/>
      <c r="V251" s="51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>
        <f t="shared" si="18"/>
        <v>0</v>
      </c>
      <c r="AL251" s="50">
        <f t="shared" si="19"/>
        <v>73</v>
      </c>
      <c r="AM251" s="56" t="s">
        <v>1787</v>
      </c>
    </row>
    <row r="252" spans="1:39" x14ac:dyDescent="0.25">
      <c r="A252" s="52" t="s">
        <v>932</v>
      </c>
      <c r="B252" s="53" t="s">
        <v>933</v>
      </c>
      <c r="C252" s="56"/>
      <c r="D252" s="54" t="s">
        <v>435</v>
      </c>
      <c r="E252" s="48">
        <v>20</v>
      </c>
      <c r="F252" s="55"/>
      <c r="G252" s="37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>
        <f t="shared" si="17"/>
        <v>20</v>
      </c>
      <c r="T252" s="50"/>
      <c r="U252" s="50"/>
      <c r="V252" s="51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>
        <f t="shared" si="18"/>
        <v>0</v>
      </c>
      <c r="AL252" s="50">
        <f t="shared" si="19"/>
        <v>20</v>
      </c>
      <c r="AM252" s="56" t="s">
        <v>1787</v>
      </c>
    </row>
    <row r="253" spans="1:39" x14ac:dyDescent="0.25">
      <c r="A253" s="52" t="s">
        <v>934</v>
      </c>
      <c r="B253" s="53" t="s">
        <v>935</v>
      </c>
      <c r="C253" s="62" t="s">
        <v>2291</v>
      </c>
      <c r="D253" s="54" t="s">
        <v>435</v>
      </c>
      <c r="E253" s="48">
        <v>238.79999999999998</v>
      </c>
      <c r="F253" s="55"/>
      <c r="G253" s="37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>
        <f t="shared" si="17"/>
        <v>238.79999999999998</v>
      </c>
      <c r="T253" s="50"/>
      <c r="U253" s="50">
        <f>100</f>
        <v>100</v>
      </c>
      <c r="V253" s="51"/>
      <c r="W253" s="50">
        <f>100</f>
        <v>100</v>
      </c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>
        <f t="shared" si="18"/>
        <v>200</v>
      </c>
      <c r="AL253" s="50">
        <f t="shared" si="19"/>
        <v>38.799999999999983</v>
      </c>
      <c r="AM253" s="56" t="s">
        <v>1787</v>
      </c>
    </row>
    <row r="254" spans="1:39" x14ac:dyDescent="0.25">
      <c r="A254" s="52" t="s">
        <v>934</v>
      </c>
      <c r="B254" s="53" t="s">
        <v>935</v>
      </c>
      <c r="C254" s="62" t="s">
        <v>2291</v>
      </c>
      <c r="D254" s="54" t="s">
        <v>435</v>
      </c>
      <c r="E254" s="48">
        <v>0</v>
      </c>
      <c r="F254" s="55"/>
      <c r="G254" s="37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>
        <f t="shared" si="17"/>
        <v>0</v>
      </c>
      <c r="T254" s="50"/>
      <c r="U254" s="50"/>
      <c r="V254" s="51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>
        <f t="shared" si="18"/>
        <v>0</v>
      </c>
      <c r="AL254" s="50">
        <f t="shared" si="19"/>
        <v>0</v>
      </c>
      <c r="AM254" s="56" t="s">
        <v>1789</v>
      </c>
    </row>
    <row r="255" spans="1:39" x14ac:dyDescent="0.25">
      <c r="A255" s="52" t="s">
        <v>936</v>
      </c>
      <c r="B255" s="53" t="s">
        <v>937</v>
      </c>
      <c r="C255" s="62" t="s">
        <v>2292</v>
      </c>
      <c r="D255" s="54" t="s">
        <v>468</v>
      </c>
      <c r="E255" s="48">
        <v>871</v>
      </c>
      <c r="F255" s="55"/>
      <c r="G255" s="37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>
        <f t="shared" si="17"/>
        <v>871</v>
      </c>
      <c r="T255" s="50"/>
      <c r="U255" s="50"/>
      <c r="V255" s="51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>
        <f t="shared" si="18"/>
        <v>0</v>
      </c>
      <c r="AL255" s="50">
        <f t="shared" si="19"/>
        <v>871</v>
      </c>
      <c r="AM255" s="56" t="s">
        <v>1787</v>
      </c>
    </row>
    <row r="256" spans="1:39" x14ac:dyDescent="0.25">
      <c r="A256" s="52" t="s">
        <v>936</v>
      </c>
      <c r="B256" s="53" t="s">
        <v>937</v>
      </c>
      <c r="C256" s="62" t="s">
        <v>2292</v>
      </c>
      <c r="D256" s="54" t="s">
        <v>468</v>
      </c>
      <c r="E256" s="48">
        <v>1</v>
      </c>
      <c r="F256" s="71"/>
      <c r="G256" s="4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>
        <f t="shared" si="17"/>
        <v>1</v>
      </c>
      <c r="T256" s="50"/>
      <c r="U256" s="50"/>
      <c r="V256" s="51">
        <f>1</f>
        <v>1</v>
      </c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>
        <f t="shared" si="18"/>
        <v>1</v>
      </c>
      <c r="AL256" s="50">
        <f t="shared" si="19"/>
        <v>0</v>
      </c>
      <c r="AM256" s="56" t="s">
        <v>1789</v>
      </c>
    </row>
    <row r="257" spans="1:39" x14ac:dyDescent="0.25">
      <c r="A257" s="52" t="s">
        <v>938</v>
      </c>
      <c r="B257" s="53" t="s">
        <v>939</v>
      </c>
      <c r="C257" s="62" t="s">
        <v>2293</v>
      </c>
      <c r="D257" s="54" t="s">
        <v>435</v>
      </c>
      <c r="E257" s="48">
        <v>234.75</v>
      </c>
      <c r="F257" s="55"/>
      <c r="G257" s="37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>
        <f t="shared" si="17"/>
        <v>234.75</v>
      </c>
      <c r="T257" s="50"/>
      <c r="U257" s="50"/>
      <c r="V257" s="51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>
        <f t="shared" si="18"/>
        <v>0</v>
      </c>
      <c r="AL257" s="50">
        <f t="shared" si="19"/>
        <v>234.75</v>
      </c>
      <c r="AM257" s="56" t="s">
        <v>1787</v>
      </c>
    </row>
    <row r="258" spans="1:39" x14ac:dyDescent="0.25">
      <c r="A258" s="52" t="s">
        <v>938</v>
      </c>
      <c r="B258" s="53" t="s">
        <v>939</v>
      </c>
      <c r="C258" s="62" t="s">
        <v>2293</v>
      </c>
      <c r="D258" s="54" t="s">
        <v>435</v>
      </c>
      <c r="E258" s="48">
        <v>0</v>
      </c>
      <c r="F258" s="55"/>
      <c r="G258" s="37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>
        <f t="shared" si="17"/>
        <v>0</v>
      </c>
      <c r="T258" s="50"/>
      <c r="U258" s="50"/>
      <c r="V258" s="51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>
        <f t="shared" si="18"/>
        <v>0</v>
      </c>
      <c r="AL258" s="50">
        <f t="shared" si="19"/>
        <v>0</v>
      </c>
      <c r="AM258" s="56" t="s">
        <v>1789</v>
      </c>
    </row>
    <row r="259" spans="1:39" x14ac:dyDescent="0.25">
      <c r="A259" s="52" t="s">
        <v>940</v>
      </c>
      <c r="B259" s="53" t="s">
        <v>941</v>
      </c>
      <c r="C259" s="57" t="s">
        <v>2294</v>
      </c>
      <c r="D259" s="54" t="s">
        <v>468</v>
      </c>
      <c r="E259" s="48">
        <v>0</v>
      </c>
      <c r="F259" s="55"/>
      <c r="G259" s="37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>
        <f t="shared" si="17"/>
        <v>0</v>
      </c>
      <c r="T259" s="50"/>
      <c r="U259" s="50"/>
      <c r="V259" s="51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>
        <f t="shared" si="18"/>
        <v>0</v>
      </c>
      <c r="AL259" s="50">
        <f t="shared" si="19"/>
        <v>0</v>
      </c>
      <c r="AM259" s="56" t="s">
        <v>1787</v>
      </c>
    </row>
    <row r="260" spans="1:39" x14ac:dyDescent="0.25">
      <c r="A260" s="52" t="s">
        <v>942</v>
      </c>
      <c r="B260" s="53" t="s">
        <v>943</v>
      </c>
      <c r="C260" s="62" t="s">
        <v>2295</v>
      </c>
      <c r="D260" s="54" t="s">
        <v>468</v>
      </c>
      <c r="E260" s="48">
        <v>0</v>
      </c>
      <c r="F260" s="55"/>
      <c r="G260" s="37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>
        <f t="shared" si="17"/>
        <v>0</v>
      </c>
      <c r="T260" s="50"/>
      <c r="U260" s="50"/>
      <c r="V260" s="51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>
        <f t="shared" si="18"/>
        <v>0</v>
      </c>
      <c r="AL260" s="50">
        <f t="shared" si="19"/>
        <v>0</v>
      </c>
      <c r="AM260" s="56" t="s">
        <v>1787</v>
      </c>
    </row>
    <row r="261" spans="1:39" x14ac:dyDescent="0.25">
      <c r="A261" s="52" t="s">
        <v>944</v>
      </c>
      <c r="B261" s="53" t="s">
        <v>945</v>
      </c>
      <c r="C261" s="62" t="s">
        <v>2296</v>
      </c>
      <c r="D261" s="54" t="s">
        <v>435</v>
      </c>
      <c r="E261" s="48">
        <v>48</v>
      </c>
      <c r="F261" s="55"/>
      <c r="G261" s="37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>
        <f t="shared" si="17"/>
        <v>48</v>
      </c>
      <c r="T261" s="50"/>
      <c r="U261" s="50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>
        <f t="shared" ref="AK261:AK292" si="20">SUM(T261:AJ261)</f>
        <v>0</v>
      </c>
      <c r="AL261" s="50">
        <f t="shared" si="19"/>
        <v>48</v>
      </c>
      <c r="AM261" s="56" t="s">
        <v>1787</v>
      </c>
    </row>
    <row r="262" spans="1:39" x14ac:dyDescent="0.25">
      <c r="A262" s="52" t="s">
        <v>946</v>
      </c>
      <c r="B262" s="53" t="s">
        <v>947</v>
      </c>
      <c r="C262" s="57" t="s">
        <v>2297</v>
      </c>
      <c r="D262" s="54" t="s">
        <v>468</v>
      </c>
      <c r="E262" s="48">
        <v>449.5</v>
      </c>
      <c r="F262" s="55"/>
      <c r="G262" s="37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>
        <f t="shared" si="17"/>
        <v>449.5</v>
      </c>
      <c r="T262" s="50"/>
      <c r="U262" s="50"/>
      <c r="V262" s="51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>
        <f t="shared" si="20"/>
        <v>0</v>
      </c>
      <c r="AL262" s="50">
        <f t="shared" si="19"/>
        <v>449.5</v>
      </c>
      <c r="AM262" s="56" t="s">
        <v>1787</v>
      </c>
    </row>
    <row r="263" spans="1:39" x14ac:dyDescent="0.25">
      <c r="A263" s="52" t="s">
        <v>948</v>
      </c>
      <c r="B263" s="53" t="s">
        <v>949</v>
      </c>
      <c r="C263" s="62" t="s">
        <v>2298</v>
      </c>
      <c r="D263" s="54" t="s">
        <v>435</v>
      </c>
      <c r="E263" s="48">
        <v>280</v>
      </c>
      <c r="F263" s="55"/>
      <c r="G263" s="37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>
        <f t="shared" ref="S263:S326" si="21">SUM(E263:R263)</f>
        <v>280</v>
      </c>
      <c r="T263" s="50"/>
      <c r="U263" s="50"/>
      <c r="V263" s="51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>
        <f t="shared" si="20"/>
        <v>0</v>
      </c>
      <c r="AL263" s="50">
        <f t="shared" si="19"/>
        <v>280</v>
      </c>
      <c r="AM263" s="56" t="s">
        <v>1787</v>
      </c>
    </row>
    <row r="264" spans="1:39" x14ac:dyDescent="0.25">
      <c r="A264" s="52" t="s">
        <v>948</v>
      </c>
      <c r="B264" s="53" t="s">
        <v>949</v>
      </c>
      <c r="C264" s="62" t="s">
        <v>2298</v>
      </c>
      <c r="D264" s="54" t="s">
        <v>435</v>
      </c>
      <c r="E264" s="48">
        <v>0.9</v>
      </c>
      <c r="F264" s="55"/>
      <c r="G264" s="37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>
        <f t="shared" si="21"/>
        <v>0.9</v>
      </c>
      <c r="T264" s="50"/>
      <c r="U264" s="50"/>
      <c r="V264" s="51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>
        <f t="shared" si="20"/>
        <v>0</v>
      </c>
      <c r="AL264" s="50">
        <f t="shared" si="19"/>
        <v>0.9</v>
      </c>
      <c r="AM264" s="56" t="s">
        <v>1789</v>
      </c>
    </row>
    <row r="265" spans="1:39" x14ac:dyDescent="0.25">
      <c r="A265" s="52" t="s">
        <v>950</v>
      </c>
      <c r="B265" s="53" t="s">
        <v>951</v>
      </c>
      <c r="C265" s="62" t="s">
        <v>2299</v>
      </c>
      <c r="D265" s="54" t="s">
        <v>435</v>
      </c>
      <c r="E265" s="48">
        <v>70.599999999999994</v>
      </c>
      <c r="F265" s="55"/>
      <c r="G265" s="37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>
        <f t="shared" si="21"/>
        <v>70.599999999999994</v>
      </c>
      <c r="T265" s="50"/>
      <c r="U265" s="50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>
        <f t="shared" si="20"/>
        <v>0</v>
      </c>
      <c r="AL265" s="50">
        <f t="shared" si="19"/>
        <v>70.599999999999994</v>
      </c>
      <c r="AM265" s="56" t="s">
        <v>1787</v>
      </c>
    </row>
    <row r="266" spans="1:39" x14ac:dyDescent="0.25">
      <c r="A266" s="52" t="s">
        <v>950</v>
      </c>
      <c r="B266" s="53" t="s">
        <v>951</v>
      </c>
      <c r="C266" s="57" t="s">
        <v>2299</v>
      </c>
      <c r="D266" s="54" t="s">
        <v>435</v>
      </c>
      <c r="E266" s="48">
        <v>0.75</v>
      </c>
      <c r="F266" s="55"/>
      <c r="G266" s="37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>
        <f t="shared" si="21"/>
        <v>0.75</v>
      </c>
      <c r="T266" s="50"/>
      <c r="U266" s="50"/>
      <c r="V266" s="51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>
        <f t="shared" si="20"/>
        <v>0</v>
      </c>
      <c r="AL266" s="50">
        <f t="shared" si="19"/>
        <v>0.75</v>
      </c>
      <c r="AM266" s="56" t="s">
        <v>1789</v>
      </c>
    </row>
    <row r="267" spans="1:39" x14ac:dyDescent="0.25">
      <c r="A267" s="52" t="s">
        <v>952</v>
      </c>
      <c r="B267" s="53" t="s">
        <v>953</v>
      </c>
      <c r="C267" s="62" t="s">
        <v>2300</v>
      </c>
      <c r="D267" s="54" t="s">
        <v>435</v>
      </c>
      <c r="E267" s="48">
        <v>55.5</v>
      </c>
      <c r="F267" s="55"/>
      <c r="G267" s="37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>
        <f t="shared" si="21"/>
        <v>55.5</v>
      </c>
      <c r="T267" s="50"/>
      <c r="U267" s="50"/>
      <c r="V267" s="51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>
        <v>50</v>
      </c>
      <c r="AL267" s="50">
        <f t="shared" si="19"/>
        <v>5.5</v>
      </c>
      <c r="AM267" s="56" t="s">
        <v>1787</v>
      </c>
    </row>
    <row r="268" spans="1:39" x14ac:dyDescent="0.25">
      <c r="A268" s="52" t="s">
        <v>954</v>
      </c>
      <c r="B268" s="53" t="s">
        <v>955</v>
      </c>
      <c r="C268" s="62" t="s">
        <v>2301</v>
      </c>
      <c r="D268" s="54" t="s">
        <v>435</v>
      </c>
      <c r="E268" s="78">
        <v>74.7</v>
      </c>
      <c r="F268" s="76"/>
      <c r="G268" s="56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>
        <f t="shared" si="21"/>
        <v>74.7</v>
      </c>
      <c r="T268" s="79"/>
      <c r="U268" s="79"/>
      <c r="V268" s="80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>
        <f t="shared" si="20"/>
        <v>0</v>
      </c>
      <c r="AL268" s="79">
        <f t="shared" si="19"/>
        <v>74.7</v>
      </c>
      <c r="AM268" s="56" t="s">
        <v>1787</v>
      </c>
    </row>
    <row r="269" spans="1:39" x14ac:dyDescent="0.25">
      <c r="A269" s="52" t="s">
        <v>956</v>
      </c>
      <c r="B269" s="53" t="s">
        <v>957</v>
      </c>
      <c r="C269" s="62" t="s">
        <v>2302</v>
      </c>
      <c r="D269" s="54" t="s">
        <v>468</v>
      </c>
      <c r="E269" s="48">
        <v>0</v>
      </c>
      <c r="F269" s="55"/>
      <c r="G269" s="37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>
        <f t="shared" si="21"/>
        <v>0</v>
      </c>
      <c r="T269" s="50"/>
      <c r="U269" s="50"/>
      <c r="V269" s="51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>
        <f t="shared" si="20"/>
        <v>0</v>
      </c>
      <c r="AL269" s="50">
        <f t="shared" si="19"/>
        <v>0</v>
      </c>
      <c r="AM269" s="56" t="s">
        <v>1787</v>
      </c>
    </row>
    <row r="270" spans="1:39" x14ac:dyDescent="0.25">
      <c r="A270" s="52" t="s">
        <v>958</v>
      </c>
      <c r="B270" s="53" t="s">
        <v>2114</v>
      </c>
      <c r="C270" s="62" t="s">
        <v>2303</v>
      </c>
      <c r="D270" s="54" t="s">
        <v>435</v>
      </c>
      <c r="E270" s="48">
        <v>75</v>
      </c>
      <c r="F270" s="55"/>
      <c r="G270" s="37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>
        <f>50</f>
        <v>50</v>
      </c>
      <c r="S270" s="50">
        <f t="shared" si="21"/>
        <v>125</v>
      </c>
      <c r="T270" s="50"/>
      <c r="U270" s="50"/>
      <c r="V270" s="51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>
        <v>25.8</v>
      </c>
      <c r="AL270" s="50">
        <f t="shared" si="19"/>
        <v>99.2</v>
      </c>
      <c r="AM270" s="56" t="s">
        <v>1787</v>
      </c>
    </row>
    <row r="271" spans="1:39" x14ac:dyDescent="0.25">
      <c r="A271" s="52" t="s">
        <v>959</v>
      </c>
      <c r="B271" s="53" t="s">
        <v>960</v>
      </c>
      <c r="C271" s="56"/>
      <c r="D271" s="54" t="s">
        <v>435</v>
      </c>
      <c r="E271" s="48">
        <v>0</v>
      </c>
      <c r="F271" s="55"/>
      <c r="G271" s="37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>
        <f t="shared" si="21"/>
        <v>0</v>
      </c>
      <c r="T271" s="50"/>
      <c r="U271" s="50"/>
      <c r="V271" s="51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>
        <f t="shared" si="20"/>
        <v>0</v>
      </c>
      <c r="AL271" s="50">
        <f t="shared" si="19"/>
        <v>0</v>
      </c>
      <c r="AM271" s="56" t="s">
        <v>1789</v>
      </c>
    </row>
    <row r="272" spans="1:39" x14ac:dyDescent="0.25">
      <c r="A272" s="52" t="s">
        <v>961</v>
      </c>
      <c r="B272" s="53" t="s">
        <v>1964</v>
      </c>
      <c r="C272" s="57" t="s">
        <v>2304</v>
      </c>
      <c r="D272" s="54" t="s">
        <v>435</v>
      </c>
      <c r="E272" s="48">
        <v>800</v>
      </c>
      <c r="F272" s="55"/>
      <c r="G272" s="37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>
        <f t="shared" si="21"/>
        <v>800</v>
      </c>
      <c r="T272" s="50"/>
      <c r="U272" s="50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>
        <f t="shared" si="20"/>
        <v>0</v>
      </c>
      <c r="AL272" s="50">
        <f t="shared" si="19"/>
        <v>800</v>
      </c>
      <c r="AM272" s="56" t="s">
        <v>1787</v>
      </c>
    </row>
    <row r="273" spans="1:39" x14ac:dyDescent="0.25">
      <c r="A273" s="52" t="s">
        <v>962</v>
      </c>
      <c r="B273" s="53" t="s">
        <v>963</v>
      </c>
      <c r="C273" s="56" t="s">
        <v>964</v>
      </c>
      <c r="D273" s="54" t="s">
        <v>435</v>
      </c>
      <c r="E273" s="48">
        <v>85</v>
      </c>
      <c r="F273" s="55"/>
      <c r="G273" s="37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>
        <f t="shared" si="21"/>
        <v>85</v>
      </c>
      <c r="T273" s="50"/>
      <c r="U273" s="50"/>
      <c r="V273" s="51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>
        <f t="shared" si="20"/>
        <v>0</v>
      </c>
      <c r="AL273" s="50">
        <f t="shared" si="19"/>
        <v>85</v>
      </c>
      <c r="AM273" s="56" t="s">
        <v>1787</v>
      </c>
    </row>
    <row r="274" spans="1:39" x14ac:dyDescent="0.25">
      <c r="A274" s="52" t="s">
        <v>965</v>
      </c>
      <c r="B274" s="53" t="s">
        <v>966</v>
      </c>
      <c r="C274" s="57" t="s">
        <v>2305</v>
      </c>
      <c r="D274" s="54" t="s">
        <v>435</v>
      </c>
      <c r="E274" s="48">
        <v>37.9</v>
      </c>
      <c r="F274" s="55"/>
      <c r="G274" s="37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>
        <f t="shared" si="21"/>
        <v>37.9</v>
      </c>
      <c r="T274" s="50"/>
      <c r="U274" s="50"/>
      <c r="V274" s="51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>
        <f t="shared" si="20"/>
        <v>0</v>
      </c>
      <c r="AL274" s="50">
        <f t="shared" si="19"/>
        <v>37.9</v>
      </c>
      <c r="AM274" s="56" t="s">
        <v>1787</v>
      </c>
    </row>
    <row r="275" spans="1:39" x14ac:dyDescent="0.25">
      <c r="A275" s="52" t="s">
        <v>967</v>
      </c>
      <c r="B275" s="53" t="s">
        <v>968</v>
      </c>
      <c r="C275" s="62" t="s">
        <v>2306</v>
      </c>
      <c r="D275" s="54" t="s">
        <v>435</v>
      </c>
      <c r="E275" s="48">
        <v>20</v>
      </c>
      <c r="F275" s="55"/>
      <c r="G275" s="37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>
        <f t="shared" si="21"/>
        <v>20</v>
      </c>
      <c r="T275" s="50"/>
      <c r="U275" s="50"/>
      <c r="V275" s="51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>
        <f t="shared" si="20"/>
        <v>0</v>
      </c>
      <c r="AL275" s="50">
        <f t="shared" si="19"/>
        <v>20</v>
      </c>
      <c r="AM275" s="56" t="s">
        <v>1787</v>
      </c>
    </row>
    <row r="276" spans="1:39" x14ac:dyDescent="0.25">
      <c r="A276" s="52" t="s">
        <v>969</v>
      </c>
      <c r="B276" s="53" t="s">
        <v>970</v>
      </c>
      <c r="C276" s="57" t="s">
        <v>2307</v>
      </c>
      <c r="D276" s="54" t="s">
        <v>447</v>
      </c>
      <c r="E276" s="48">
        <v>2.8</v>
      </c>
      <c r="F276" s="55"/>
      <c r="G276" s="37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>
        <f t="shared" si="21"/>
        <v>2.8</v>
      </c>
      <c r="T276" s="50"/>
      <c r="U276" s="50"/>
      <c r="V276" s="51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>
        <f t="shared" si="20"/>
        <v>0</v>
      </c>
      <c r="AL276" s="50">
        <f t="shared" si="19"/>
        <v>2.8</v>
      </c>
      <c r="AM276" s="56" t="s">
        <v>1789</v>
      </c>
    </row>
    <row r="277" spans="1:39" x14ac:dyDescent="0.25">
      <c r="A277" s="52" t="s">
        <v>971</v>
      </c>
      <c r="B277" s="53" t="s">
        <v>972</v>
      </c>
      <c r="C277" s="62" t="s">
        <v>2308</v>
      </c>
      <c r="D277" s="54" t="s">
        <v>435</v>
      </c>
      <c r="E277" s="48">
        <v>18</v>
      </c>
      <c r="F277" s="55"/>
      <c r="G277" s="37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>
        <f t="shared" si="21"/>
        <v>18</v>
      </c>
      <c r="T277" s="50"/>
      <c r="U277" s="50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>
        <f t="shared" si="20"/>
        <v>0</v>
      </c>
      <c r="AL277" s="50">
        <f t="shared" si="19"/>
        <v>18</v>
      </c>
      <c r="AM277" s="56" t="s">
        <v>1787</v>
      </c>
    </row>
    <row r="278" spans="1:39" x14ac:dyDescent="0.25">
      <c r="A278" s="52" t="s">
        <v>973</v>
      </c>
      <c r="B278" s="53" t="s">
        <v>974</v>
      </c>
      <c r="C278" s="57" t="s">
        <v>2309</v>
      </c>
      <c r="D278" s="54" t="s">
        <v>435</v>
      </c>
      <c r="E278" s="48">
        <v>0.8</v>
      </c>
      <c r="F278" s="55"/>
      <c r="G278" s="37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>
        <f t="shared" si="21"/>
        <v>0.8</v>
      </c>
      <c r="T278" s="50"/>
      <c r="U278" s="50"/>
      <c r="V278" s="51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>
        <f t="shared" si="20"/>
        <v>0</v>
      </c>
      <c r="AL278" s="50">
        <f t="shared" si="19"/>
        <v>0.8</v>
      </c>
      <c r="AM278" s="56" t="s">
        <v>1789</v>
      </c>
    </row>
    <row r="279" spans="1:39" x14ac:dyDescent="0.25">
      <c r="A279" s="52" t="s">
        <v>975</v>
      </c>
      <c r="B279" s="53" t="s">
        <v>976</v>
      </c>
      <c r="C279" s="56"/>
      <c r="D279" s="54" t="s">
        <v>435</v>
      </c>
      <c r="E279" s="48">
        <v>2.5</v>
      </c>
      <c r="F279" s="55"/>
      <c r="G279" s="37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>
        <f t="shared" si="21"/>
        <v>2.5</v>
      </c>
      <c r="T279" s="50"/>
      <c r="U279" s="50"/>
      <c r="V279" s="51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>
        <f t="shared" si="20"/>
        <v>0</v>
      </c>
      <c r="AL279" s="50">
        <f t="shared" si="19"/>
        <v>2.5</v>
      </c>
      <c r="AM279" s="56" t="s">
        <v>1789</v>
      </c>
    </row>
    <row r="280" spans="1:39" x14ac:dyDescent="0.25">
      <c r="A280" s="52" t="s">
        <v>977</v>
      </c>
      <c r="B280" s="53" t="s">
        <v>978</v>
      </c>
      <c r="C280" s="57" t="s">
        <v>2310</v>
      </c>
      <c r="D280" s="54" t="s">
        <v>435</v>
      </c>
      <c r="E280" s="48">
        <v>0.4</v>
      </c>
      <c r="F280" s="55"/>
      <c r="G280" s="37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>
        <f t="shared" si="21"/>
        <v>0.4</v>
      </c>
      <c r="T280" s="50"/>
      <c r="U280" s="50"/>
      <c r="V280" s="51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>
        <f t="shared" si="20"/>
        <v>0</v>
      </c>
      <c r="AL280" s="50">
        <f t="shared" si="19"/>
        <v>0.4</v>
      </c>
      <c r="AM280" s="56" t="s">
        <v>1789</v>
      </c>
    </row>
    <row r="281" spans="1:39" x14ac:dyDescent="0.25">
      <c r="A281" s="52" t="s">
        <v>979</v>
      </c>
      <c r="B281" s="53" t="s">
        <v>980</v>
      </c>
      <c r="C281" s="62" t="s">
        <v>2311</v>
      </c>
      <c r="D281" s="54" t="s">
        <v>435</v>
      </c>
      <c r="E281" s="48">
        <v>0.2</v>
      </c>
      <c r="F281" s="55"/>
      <c r="G281" s="37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>
        <f t="shared" si="21"/>
        <v>0.2</v>
      </c>
      <c r="T281" s="50"/>
      <c r="U281" s="50"/>
      <c r="V281" s="51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>
        <f t="shared" si="20"/>
        <v>0</v>
      </c>
      <c r="AL281" s="50">
        <f t="shared" si="19"/>
        <v>0.2</v>
      </c>
      <c r="AM281" s="56" t="s">
        <v>1789</v>
      </c>
    </row>
    <row r="282" spans="1:39" x14ac:dyDescent="0.25">
      <c r="A282" s="52" t="s">
        <v>981</v>
      </c>
      <c r="B282" s="53" t="s">
        <v>982</v>
      </c>
      <c r="C282" s="56"/>
      <c r="D282" s="54" t="s">
        <v>435</v>
      </c>
      <c r="E282" s="48">
        <v>0</v>
      </c>
      <c r="F282" s="55"/>
      <c r="G282" s="37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>
        <f t="shared" si="21"/>
        <v>0</v>
      </c>
      <c r="T282" s="50"/>
      <c r="U282" s="50"/>
      <c r="V282" s="51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>
        <f t="shared" si="20"/>
        <v>0</v>
      </c>
      <c r="AL282" s="50">
        <f t="shared" si="19"/>
        <v>0</v>
      </c>
      <c r="AM282" s="56" t="s">
        <v>1789</v>
      </c>
    </row>
    <row r="283" spans="1:39" x14ac:dyDescent="0.25">
      <c r="A283" s="52" t="s">
        <v>983</v>
      </c>
      <c r="B283" s="53" t="s">
        <v>984</v>
      </c>
      <c r="C283" s="56"/>
      <c r="D283" s="54" t="s">
        <v>435</v>
      </c>
      <c r="E283" s="48">
        <v>0</v>
      </c>
      <c r="F283" s="55"/>
      <c r="G283" s="37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>
        <f t="shared" si="21"/>
        <v>0</v>
      </c>
      <c r="T283" s="50"/>
      <c r="U283" s="50"/>
      <c r="V283" s="51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>
        <f t="shared" si="20"/>
        <v>0</v>
      </c>
      <c r="AL283" s="50">
        <f t="shared" si="19"/>
        <v>0</v>
      </c>
      <c r="AM283" s="56" t="s">
        <v>1789</v>
      </c>
    </row>
    <row r="284" spans="1:39" x14ac:dyDescent="0.25">
      <c r="A284" s="52" t="s">
        <v>985</v>
      </c>
      <c r="B284" s="53" t="s">
        <v>986</v>
      </c>
      <c r="C284" s="57" t="s">
        <v>2312</v>
      </c>
      <c r="D284" s="54" t="s">
        <v>435</v>
      </c>
      <c r="E284" s="48">
        <v>40</v>
      </c>
      <c r="F284" s="55"/>
      <c r="G284" s="37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>
        <f t="shared" si="21"/>
        <v>40</v>
      </c>
      <c r="T284" s="50"/>
      <c r="U284" s="50"/>
      <c r="V284" s="51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>
        <f t="shared" si="20"/>
        <v>0</v>
      </c>
      <c r="AL284" s="50">
        <f t="shared" si="19"/>
        <v>40</v>
      </c>
      <c r="AM284" s="56" t="s">
        <v>1787</v>
      </c>
    </row>
    <row r="285" spans="1:39" x14ac:dyDescent="0.25">
      <c r="A285" s="52" t="s">
        <v>987</v>
      </c>
      <c r="B285" s="53" t="s">
        <v>988</v>
      </c>
      <c r="C285" s="56"/>
      <c r="D285" s="54" t="s">
        <v>435</v>
      </c>
      <c r="E285" s="48">
        <v>0.5</v>
      </c>
      <c r="F285" s="55"/>
      <c r="G285" s="37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>
        <f>500+500</f>
        <v>1000</v>
      </c>
      <c r="S285" s="50">
        <f t="shared" si="21"/>
        <v>1000.5</v>
      </c>
      <c r="T285" s="50">
        <f>0.5</f>
        <v>0.5</v>
      </c>
      <c r="U285" s="50">
        <f>1</f>
        <v>1</v>
      </c>
      <c r="V285" s="51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>
        <f t="shared" si="20"/>
        <v>1.5</v>
      </c>
      <c r="AL285" s="50">
        <f t="shared" si="19"/>
        <v>999</v>
      </c>
      <c r="AM285" s="56" t="s">
        <v>1789</v>
      </c>
    </row>
    <row r="286" spans="1:39" x14ac:dyDescent="0.25">
      <c r="A286" s="52" t="s">
        <v>989</v>
      </c>
      <c r="B286" s="53" t="s">
        <v>990</v>
      </c>
      <c r="C286" s="56"/>
      <c r="D286" s="54" t="s">
        <v>435</v>
      </c>
      <c r="E286" s="48">
        <v>9.4999999999999973E-2</v>
      </c>
      <c r="F286" s="55"/>
      <c r="G286" s="37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>
        <f>2</f>
        <v>2</v>
      </c>
      <c r="S286" s="50">
        <f t="shared" si="21"/>
        <v>2.0949999999999998</v>
      </c>
      <c r="T286" s="50"/>
      <c r="U286" s="50">
        <f>1</f>
        <v>1</v>
      </c>
      <c r="V286" s="51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>
        <f t="shared" si="20"/>
        <v>1</v>
      </c>
      <c r="AL286" s="50">
        <v>8.0950000000000006</v>
      </c>
      <c r="AM286" s="56" t="s">
        <v>1789</v>
      </c>
    </row>
    <row r="287" spans="1:39" x14ac:dyDescent="0.25">
      <c r="A287" s="52" t="s">
        <v>991</v>
      </c>
      <c r="B287" s="53" t="s">
        <v>992</v>
      </c>
      <c r="C287" s="56"/>
      <c r="D287" s="54" t="s">
        <v>435</v>
      </c>
      <c r="E287" s="48">
        <v>6.0000000000000053E-2</v>
      </c>
      <c r="F287" s="55"/>
      <c r="G287" s="37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>
        <v>2</v>
      </c>
      <c r="S287" s="50">
        <f t="shared" si="21"/>
        <v>2.06</v>
      </c>
      <c r="T287" s="50"/>
      <c r="U287" s="50">
        <f>1</f>
        <v>1</v>
      </c>
      <c r="V287" s="51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>
        <f t="shared" si="20"/>
        <v>1</v>
      </c>
      <c r="AL287" s="50">
        <f t="shared" si="19"/>
        <v>1.06</v>
      </c>
      <c r="AM287" s="56" t="s">
        <v>1789</v>
      </c>
    </row>
    <row r="288" spans="1:39" x14ac:dyDescent="0.25">
      <c r="A288" s="52" t="s">
        <v>993</v>
      </c>
      <c r="B288" s="53" t="s">
        <v>994</v>
      </c>
      <c r="C288" s="56"/>
      <c r="D288" s="54" t="s">
        <v>435</v>
      </c>
      <c r="E288" s="48">
        <v>1000</v>
      </c>
      <c r="F288" s="55"/>
      <c r="G288" s="37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>
        <f t="shared" si="21"/>
        <v>1000</v>
      </c>
      <c r="T288" s="50"/>
      <c r="U288" s="50"/>
      <c r="V288" s="51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>
        <f t="shared" si="20"/>
        <v>0</v>
      </c>
      <c r="AL288" s="50">
        <f t="shared" si="19"/>
        <v>1000</v>
      </c>
      <c r="AM288" s="56" t="s">
        <v>1787</v>
      </c>
    </row>
    <row r="289" spans="1:39" x14ac:dyDescent="0.25">
      <c r="A289" s="52" t="s">
        <v>995</v>
      </c>
      <c r="B289" s="53" t="s">
        <v>996</v>
      </c>
      <c r="C289" s="62" t="s">
        <v>2313</v>
      </c>
      <c r="D289" s="54" t="s">
        <v>435</v>
      </c>
      <c r="E289" s="48">
        <v>74.400000000000006</v>
      </c>
      <c r="F289" s="55"/>
      <c r="G289" s="37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>
        <f t="shared" si="21"/>
        <v>74.400000000000006</v>
      </c>
      <c r="T289" s="50"/>
      <c r="U289" s="50"/>
      <c r="V289" s="51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>
        <f t="shared" si="20"/>
        <v>0</v>
      </c>
      <c r="AL289" s="50">
        <f t="shared" si="19"/>
        <v>74.400000000000006</v>
      </c>
      <c r="AM289" s="56" t="s">
        <v>1787</v>
      </c>
    </row>
    <row r="290" spans="1:39" x14ac:dyDescent="0.25">
      <c r="A290" s="52" t="s">
        <v>995</v>
      </c>
      <c r="B290" s="53" t="s">
        <v>997</v>
      </c>
      <c r="C290" s="62" t="s">
        <v>2313</v>
      </c>
      <c r="D290" s="54" t="s">
        <v>435</v>
      </c>
      <c r="E290" s="48">
        <v>1</v>
      </c>
      <c r="F290" s="55"/>
      <c r="G290" s="37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>
        <f t="shared" si="21"/>
        <v>1</v>
      </c>
      <c r="T290" s="50"/>
      <c r="U290" s="50"/>
      <c r="V290" s="51">
        <f>1</f>
        <v>1</v>
      </c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>
        <f t="shared" si="20"/>
        <v>1</v>
      </c>
      <c r="AL290" s="50">
        <f t="shared" si="19"/>
        <v>0</v>
      </c>
      <c r="AM290" s="56" t="s">
        <v>1789</v>
      </c>
    </row>
    <row r="291" spans="1:39" x14ac:dyDescent="0.25">
      <c r="A291" s="52" t="s">
        <v>998</v>
      </c>
      <c r="B291" s="53" t="s">
        <v>999</v>
      </c>
      <c r="C291" s="62" t="s">
        <v>2314</v>
      </c>
      <c r="D291" s="54" t="s">
        <v>435</v>
      </c>
      <c r="E291" s="48">
        <v>565</v>
      </c>
      <c r="F291" s="55"/>
      <c r="G291" s="37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>
        <f t="shared" si="21"/>
        <v>565</v>
      </c>
      <c r="T291" s="50"/>
      <c r="U291" s="50"/>
      <c r="V291" s="51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>
        <f t="shared" si="20"/>
        <v>0</v>
      </c>
      <c r="AL291" s="50">
        <f t="shared" si="19"/>
        <v>565</v>
      </c>
      <c r="AM291" s="56" t="s">
        <v>1787</v>
      </c>
    </row>
    <row r="292" spans="1:39" x14ac:dyDescent="0.25">
      <c r="A292" s="52" t="s">
        <v>998</v>
      </c>
      <c r="B292" s="53" t="s">
        <v>999</v>
      </c>
      <c r="C292" s="62" t="s">
        <v>2314</v>
      </c>
      <c r="D292" s="54" t="s">
        <v>435</v>
      </c>
      <c r="E292" s="48">
        <v>0.25</v>
      </c>
      <c r="F292" s="55"/>
      <c r="G292" s="37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>
        <f t="shared" si="21"/>
        <v>0.25</v>
      </c>
      <c r="T292" s="50"/>
      <c r="U292" s="50"/>
      <c r="V292" s="51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>
        <f t="shared" si="20"/>
        <v>0</v>
      </c>
      <c r="AL292" s="50">
        <f t="shared" si="19"/>
        <v>0.25</v>
      </c>
      <c r="AM292" s="56" t="s">
        <v>1789</v>
      </c>
    </row>
    <row r="293" spans="1:39" x14ac:dyDescent="0.25">
      <c r="A293" s="52" t="s">
        <v>1000</v>
      </c>
      <c r="B293" s="53" t="s">
        <v>1001</v>
      </c>
      <c r="C293" s="57" t="s">
        <v>2315</v>
      </c>
      <c r="D293" s="54" t="s">
        <v>435</v>
      </c>
      <c r="E293" s="48">
        <v>5</v>
      </c>
      <c r="F293" s="55"/>
      <c r="G293" s="37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>
        <f t="shared" si="21"/>
        <v>5</v>
      </c>
      <c r="T293" s="50"/>
      <c r="U293" s="50"/>
      <c r="V293" s="51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>
        <f t="shared" ref="AK293:AK322" si="22">SUM(T293:AJ293)</f>
        <v>0</v>
      </c>
      <c r="AL293" s="50">
        <f t="shared" si="19"/>
        <v>5</v>
      </c>
      <c r="AM293" s="56" t="s">
        <v>1787</v>
      </c>
    </row>
    <row r="294" spans="1:39" x14ac:dyDescent="0.25">
      <c r="A294" s="52" t="s">
        <v>1002</v>
      </c>
      <c r="B294" s="53" t="s">
        <v>1003</v>
      </c>
      <c r="C294" s="56"/>
      <c r="D294" s="54" t="s">
        <v>435</v>
      </c>
      <c r="E294" s="48">
        <v>1</v>
      </c>
      <c r="F294" s="55"/>
      <c r="G294" s="37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>
        <f>3</f>
        <v>3</v>
      </c>
      <c r="S294" s="50">
        <f t="shared" si="21"/>
        <v>4</v>
      </c>
      <c r="T294" s="50"/>
      <c r="U294" s="50">
        <f>1</f>
        <v>1</v>
      </c>
      <c r="V294" s="51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>
        <v>2</v>
      </c>
      <c r="AL294" s="50">
        <f t="shared" si="19"/>
        <v>2</v>
      </c>
      <c r="AM294" s="56" t="s">
        <v>1789</v>
      </c>
    </row>
    <row r="295" spans="1:39" x14ac:dyDescent="0.25">
      <c r="A295" s="52" t="s">
        <v>1004</v>
      </c>
      <c r="B295" s="53" t="s">
        <v>1005</v>
      </c>
      <c r="C295" s="56"/>
      <c r="D295" s="54" t="s">
        <v>435</v>
      </c>
      <c r="E295" s="48">
        <v>0.3</v>
      </c>
      <c r="F295" s="55"/>
      <c r="G295" s="37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>
        <f t="shared" si="21"/>
        <v>0.3</v>
      </c>
      <c r="T295" s="50"/>
      <c r="U295" s="50"/>
      <c r="V295" s="51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>
        <f t="shared" si="22"/>
        <v>0</v>
      </c>
      <c r="AL295" s="50">
        <f t="shared" si="19"/>
        <v>0.3</v>
      </c>
      <c r="AM295" s="56" t="s">
        <v>1787</v>
      </c>
    </row>
    <row r="296" spans="1:39" x14ac:dyDescent="0.25">
      <c r="A296" s="52" t="s">
        <v>1006</v>
      </c>
      <c r="B296" s="53" t="s">
        <v>1007</v>
      </c>
      <c r="C296" s="56"/>
      <c r="D296" s="54" t="s">
        <v>435</v>
      </c>
      <c r="E296" s="48">
        <v>5.5</v>
      </c>
      <c r="F296" s="55"/>
      <c r="G296" s="37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>
        <v>0.5</v>
      </c>
      <c r="S296" s="50">
        <f t="shared" si="21"/>
        <v>6</v>
      </c>
      <c r="T296" s="50">
        <f>0.5</f>
        <v>0.5</v>
      </c>
      <c r="U296" s="50"/>
      <c r="V296" s="51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>
        <f t="shared" si="22"/>
        <v>0.5</v>
      </c>
      <c r="AL296" s="50">
        <v>6.5</v>
      </c>
      <c r="AM296" s="56" t="s">
        <v>1789</v>
      </c>
    </row>
    <row r="297" spans="1:39" x14ac:dyDescent="0.25">
      <c r="A297" s="52" t="s">
        <v>1008</v>
      </c>
      <c r="B297" s="53" t="s">
        <v>1009</v>
      </c>
      <c r="C297" s="57" t="s">
        <v>2316</v>
      </c>
      <c r="D297" s="54" t="s">
        <v>435</v>
      </c>
      <c r="E297" s="48">
        <v>0</v>
      </c>
      <c r="F297" s="55"/>
      <c r="G297" s="37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>
        <f t="shared" si="21"/>
        <v>0</v>
      </c>
      <c r="T297" s="50"/>
      <c r="U297" s="50"/>
      <c r="V297" s="51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>
        <f t="shared" si="22"/>
        <v>0</v>
      </c>
      <c r="AL297" s="50">
        <f t="shared" si="19"/>
        <v>0</v>
      </c>
      <c r="AM297" s="56" t="s">
        <v>1787</v>
      </c>
    </row>
    <row r="298" spans="1:39" x14ac:dyDescent="0.25">
      <c r="A298" s="52" t="s">
        <v>1010</v>
      </c>
      <c r="B298" s="53" t="s">
        <v>1011</v>
      </c>
      <c r="C298" s="56"/>
      <c r="D298" s="54" t="s">
        <v>435</v>
      </c>
      <c r="E298" s="48">
        <v>200</v>
      </c>
      <c r="F298" s="55"/>
      <c r="G298" s="37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>
        <f t="shared" si="21"/>
        <v>200</v>
      </c>
      <c r="T298" s="50"/>
      <c r="U298" s="50"/>
      <c r="V298" s="51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>
        <f t="shared" si="22"/>
        <v>0</v>
      </c>
      <c r="AL298" s="50">
        <f t="shared" si="19"/>
        <v>200</v>
      </c>
      <c r="AM298" s="56" t="s">
        <v>1787</v>
      </c>
    </row>
    <row r="299" spans="1:39" x14ac:dyDescent="0.25">
      <c r="A299" s="52" t="s">
        <v>1012</v>
      </c>
      <c r="B299" s="53" t="s">
        <v>1013</v>
      </c>
      <c r="C299" s="56"/>
      <c r="D299" s="54" t="s">
        <v>468</v>
      </c>
      <c r="E299" s="48">
        <v>1.2000000000000002</v>
      </c>
      <c r="F299" s="55"/>
      <c r="G299" s="37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>
        <f t="shared" si="21"/>
        <v>1.2000000000000002</v>
      </c>
      <c r="T299" s="50"/>
      <c r="U299" s="50"/>
      <c r="V299" s="51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>
        <f t="shared" si="22"/>
        <v>0</v>
      </c>
      <c r="AL299" s="50">
        <f t="shared" si="19"/>
        <v>1.2000000000000002</v>
      </c>
      <c r="AM299" s="56" t="s">
        <v>1789</v>
      </c>
    </row>
    <row r="300" spans="1:39" x14ac:dyDescent="0.25">
      <c r="A300" s="52" t="s">
        <v>1014</v>
      </c>
      <c r="B300" s="53" t="s">
        <v>1015</v>
      </c>
      <c r="C300" s="37"/>
      <c r="D300" s="54"/>
      <c r="E300" s="48">
        <v>24</v>
      </c>
      <c r="F300" s="55"/>
      <c r="G300" s="37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>
        <f t="shared" si="21"/>
        <v>24</v>
      </c>
      <c r="T300" s="50"/>
      <c r="U300" s="50"/>
      <c r="V300" s="51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>
        <f t="shared" si="22"/>
        <v>0</v>
      </c>
      <c r="AL300" s="50">
        <f t="shared" si="19"/>
        <v>24</v>
      </c>
      <c r="AM300" s="56" t="s">
        <v>1787</v>
      </c>
    </row>
    <row r="301" spans="1:39" x14ac:dyDescent="0.25">
      <c r="A301" s="52" t="s">
        <v>1016</v>
      </c>
      <c r="B301" s="53" t="s">
        <v>1017</v>
      </c>
      <c r="C301" s="57" t="s">
        <v>2317</v>
      </c>
      <c r="D301" s="54"/>
      <c r="E301" s="48">
        <v>23.8</v>
      </c>
      <c r="F301" s="55"/>
      <c r="G301" s="37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>
        <f t="shared" si="21"/>
        <v>23.8</v>
      </c>
      <c r="T301" s="50"/>
      <c r="U301" s="50"/>
      <c r="V301" s="51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>
        <f t="shared" si="22"/>
        <v>0</v>
      </c>
      <c r="AL301" s="50">
        <f t="shared" si="19"/>
        <v>23.8</v>
      </c>
      <c r="AM301" s="56" t="s">
        <v>1787</v>
      </c>
    </row>
    <row r="302" spans="1:39" x14ac:dyDescent="0.25">
      <c r="A302" s="52" t="s">
        <v>1018</v>
      </c>
      <c r="B302" s="53" t="s">
        <v>1019</v>
      </c>
      <c r="C302" s="37"/>
      <c r="D302" s="54" t="s">
        <v>447</v>
      </c>
      <c r="E302" s="48">
        <v>6</v>
      </c>
      <c r="F302" s="55"/>
      <c r="G302" s="37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>
        <f t="shared" si="21"/>
        <v>6</v>
      </c>
      <c r="T302" s="50"/>
      <c r="U302" s="50"/>
      <c r="V302" s="51">
        <f>1</f>
        <v>1</v>
      </c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>
        <v>2</v>
      </c>
      <c r="AL302" s="50">
        <f t="shared" ref="AL302:AL368" si="23">S302-AK302</f>
        <v>4</v>
      </c>
      <c r="AM302" s="56" t="s">
        <v>1789</v>
      </c>
    </row>
    <row r="303" spans="1:39" x14ac:dyDescent="0.25">
      <c r="A303" s="52" t="s">
        <v>1020</v>
      </c>
      <c r="B303" s="53" t="s">
        <v>1021</v>
      </c>
      <c r="C303" s="56"/>
      <c r="D303" s="54" t="s">
        <v>435</v>
      </c>
      <c r="E303" s="48">
        <v>4.6500000000000004</v>
      </c>
      <c r="F303" s="55"/>
      <c r="G303" s="37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>
        <v>0.5</v>
      </c>
      <c r="S303" s="50">
        <f t="shared" si="21"/>
        <v>5.15</v>
      </c>
      <c r="T303" s="50">
        <f>0.5</f>
        <v>0.5</v>
      </c>
      <c r="U303" s="50"/>
      <c r="V303" s="51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>
        <f t="shared" si="22"/>
        <v>0.5</v>
      </c>
      <c r="AL303" s="50">
        <f t="shared" si="23"/>
        <v>4.6500000000000004</v>
      </c>
      <c r="AM303" s="56" t="s">
        <v>1789</v>
      </c>
    </row>
    <row r="304" spans="1:39" x14ac:dyDescent="0.25">
      <c r="A304" s="52" t="s">
        <v>1022</v>
      </c>
      <c r="B304" s="53" t="s">
        <v>1023</v>
      </c>
      <c r="C304" s="56"/>
      <c r="D304" s="54" t="s">
        <v>468</v>
      </c>
      <c r="E304" s="48">
        <v>0.1</v>
      </c>
      <c r="F304" s="55"/>
      <c r="G304" s="37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>
        <f t="shared" si="21"/>
        <v>0.1</v>
      </c>
      <c r="T304" s="50"/>
      <c r="U304" s="50"/>
      <c r="V304" s="51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>
        <f t="shared" si="22"/>
        <v>0</v>
      </c>
      <c r="AL304" s="50">
        <f t="shared" si="23"/>
        <v>0.1</v>
      </c>
      <c r="AM304" s="56" t="s">
        <v>1789</v>
      </c>
    </row>
    <row r="305" spans="1:39" x14ac:dyDescent="0.25">
      <c r="A305" s="52" t="s">
        <v>1024</v>
      </c>
      <c r="B305" s="53" t="s">
        <v>1025</v>
      </c>
      <c r="C305" s="57" t="s">
        <v>2318</v>
      </c>
      <c r="D305" s="54" t="s">
        <v>435</v>
      </c>
      <c r="E305" s="48">
        <v>25</v>
      </c>
      <c r="F305" s="55"/>
      <c r="G305" s="37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>
        <f t="shared" si="21"/>
        <v>25</v>
      </c>
      <c r="T305" s="50"/>
      <c r="U305" s="50"/>
      <c r="V305" s="51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>
        <f t="shared" si="22"/>
        <v>0</v>
      </c>
      <c r="AL305" s="50">
        <f t="shared" si="23"/>
        <v>25</v>
      </c>
      <c r="AM305" s="56" t="s">
        <v>1787</v>
      </c>
    </row>
    <row r="306" spans="1:39" x14ac:dyDescent="0.25">
      <c r="A306" s="52" t="s">
        <v>1026</v>
      </c>
      <c r="B306" s="53" t="s">
        <v>1027</v>
      </c>
      <c r="C306" s="56"/>
      <c r="D306" s="54" t="s">
        <v>435</v>
      </c>
      <c r="E306" s="48">
        <v>1.5</v>
      </c>
      <c r="F306" s="55"/>
      <c r="G306" s="37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>
        <f t="shared" si="21"/>
        <v>1.5</v>
      </c>
      <c r="T306" s="50"/>
      <c r="U306" s="50"/>
      <c r="V306" s="51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>
        <v>0.5</v>
      </c>
      <c r="AL306" s="50">
        <f t="shared" si="23"/>
        <v>1</v>
      </c>
      <c r="AM306" s="56" t="s">
        <v>1789</v>
      </c>
    </row>
    <row r="307" spans="1:39" x14ac:dyDescent="0.25">
      <c r="A307" s="52" t="s">
        <v>1028</v>
      </c>
      <c r="B307" s="53" t="s">
        <v>1029</v>
      </c>
      <c r="C307" s="57" t="s">
        <v>2319</v>
      </c>
      <c r="D307" s="54" t="s">
        <v>435</v>
      </c>
      <c r="E307" s="48">
        <v>0.65</v>
      </c>
      <c r="F307" s="55"/>
      <c r="G307" s="37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>
        <f t="shared" si="21"/>
        <v>0.65</v>
      </c>
      <c r="T307" s="50"/>
      <c r="U307" s="50"/>
      <c r="V307" s="51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>
        <v>0.25</v>
      </c>
      <c r="AL307" s="50">
        <f t="shared" si="23"/>
        <v>0.4</v>
      </c>
      <c r="AM307" s="56" t="s">
        <v>1789</v>
      </c>
    </row>
    <row r="308" spans="1:39" x14ac:dyDescent="0.25">
      <c r="A308" s="52" t="s">
        <v>1030</v>
      </c>
      <c r="B308" s="53" t="s">
        <v>1031</v>
      </c>
      <c r="C308" s="37"/>
      <c r="D308" s="54"/>
      <c r="E308" s="48">
        <v>0.5</v>
      </c>
      <c r="F308" s="55"/>
      <c r="G308" s="37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>
        <f t="shared" si="21"/>
        <v>0.5</v>
      </c>
      <c r="T308" s="50"/>
      <c r="U308" s="50"/>
      <c r="V308" s="51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>
        <f t="shared" si="22"/>
        <v>0</v>
      </c>
      <c r="AL308" s="50">
        <f t="shared" si="23"/>
        <v>0.5</v>
      </c>
      <c r="AM308" s="56" t="s">
        <v>1789</v>
      </c>
    </row>
    <row r="309" spans="1:39" x14ac:dyDescent="0.25">
      <c r="A309" s="52" t="s">
        <v>1032</v>
      </c>
      <c r="B309" s="53" t="s">
        <v>1033</v>
      </c>
      <c r="C309" s="62" t="s">
        <v>2320</v>
      </c>
      <c r="D309" s="54" t="s">
        <v>435</v>
      </c>
      <c r="E309" s="48">
        <v>50</v>
      </c>
      <c r="F309" s="55"/>
      <c r="G309" s="37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>
        <f t="shared" si="21"/>
        <v>50</v>
      </c>
      <c r="T309" s="50"/>
      <c r="U309" s="50"/>
      <c r="V309" s="51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>
        <f t="shared" si="22"/>
        <v>0</v>
      </c>
      <c r="AL309" s="50">
        <f t="shared" si="23"/>
        <v>50</v>
      </c>
      <c r="AM309" s="56" t="s">
        <v>1787</v>
      </c>
    </row>
    <row r="310" spans="1:39" x14ac:dyDescent="0.25">
      <c r="A310" s="52" t="s">
        <v>1034</v>
      </c>
      <c r="B310" s="53" t="s">
        <v>1035</v>
      </c>
      <c r="C310" s="62"/>
      <c r="D310" s="54" t="s">
        <v>435</v>
      </c>
      <c r="E310" s="48">
        <v>1</v>
      </c>
      <c r="F310" s="55"/>
      <c r="G310" s="37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>
        <f t="shared" si="21"/>
        <v>1</v>
      </c>
      <c r="T310" s="50"/>
      <c r="U310" s="50"/>
      <c r="V310" s="51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>
        <f t="shared" si="22"/>
        <v>0</v>
      </c>
      <c r="AL310" s="50">
        <v>2</v>
      </c>
      <c r="AM310" s="56" t="s">
        <v>1789</v>
      </c>
    </row>
    <row r="311" spans="1:39" x14ac:dyDescent="0.25">
      <c r="A311" s="52" t="s">
        <v>1036</v>
      </c>
      <c r="B311" s="53" t="s">
        <v>1037</v>
      </c>
      <c r="C311" s="62"/>
      <c r="D311" s="54" t="s">
        <v>447</v>
      </c>
      <c r="E311" s="48">
        <v>0</v>
      </c>
      <c r="F311" s="55"/>
      <c r="G311" s="37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>
        <f t="shared" si="21"/>
        <v>0</v>
      </c>
      <c r="T311" s="50"/>
      <c r="U311" s="50"/>
      <c r="V311" s="51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>
        <f t="shared" si="22"/>
        <v>0</v>
      </c>
      <c r="AL311" s="50">
        <f t="shared" si="23"/>
        <v>0</v>
      </c>
      <c r="AM311" s="56" t="s">
        <v>1794</v>
      </c>
    </row>
    <row r="312" spans="1:39" x14ac:dyDescent="0.25">
      <c r="A312" s="52" t="s">
        <v>1038</v>
      </c>
      <c r="B312" s="53" t="s">
        <v>1039</v>
      </c>
      <c r="C312" s="62"/>
      <c r="D312" s="54" t="s">
        <v>581</v>
      </c>
      <c r="E312" s="48">
        <v>0</v>
      </c>
      <c r="F312" s="55"/>
      <c r="G312" s="37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>
        <f t="shared" si="21"/>
        <v>0</v>
      </c>
      <c r="T312" s="50"/>
      <c r="U312" s="50"/>
      <c r="V312" s="51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>
        <f t="shared" si="22"/>
        <v>0</v>
      </c>
      <c r="AL312" s="50">
        <f t="shared" si="23"/>
        <v>0</v>
      </c>
      <c r="AM312" s="56" t="s">
        <v>1794</v>
      </c>
    </row>
    <row r="313" spans="1:39" x14ac:dyDescent="0.25">
      <c r="A313" s="52" t="s">
        <v>1040</v>
      </c>
      <c r="B313" s="53" t="s">
        <v>1041</v>
      </c>
      <c r="C313" s="57" t="s">
        <v>2321</v>
      </c>
      <c r="D313" s="54" t="s">
        <v>435</v>
      </c>
      <c r="E313" s="48">
        <v>100</v>
      </c>
      <c r="F313" s="55"/>
      <c r="G313" s="37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>
        <f t="shared" si="21"/>
        <v>100</v>
      </c>
      <c r="T313" s="50"/>
      <c r="U313" s="50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>
        <f t="shared" si="22"/>
        <v>0</v>
      </c>
      <c r="AL313" s="50">
        <f t="shared" si="23"/>
        <v>100</v>
      </c>
      <c r="AM313" s="56" t="s">
        <v>1787</v>
      </c>
    </row>
    <row r="314" spans="1:39" x14ac:dyDescent="0.25">
      <c r="A314" s="52" t="s">
        <v>1042</v>
      </c>
      <c r="B314" s="53" t="s">
        <v>1043</v>
      </c>
      <c r="C314" s="62"/>
      <c r="D314" s="54" t="s">
        <v>435</v>
      </c>
      <c r="E314" s="48">
        <v>1</v>
      </c>
      <c r="F314" s="55"/>
      <c r="G314" s="37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>
        <f t="shared" si="21"/>
        <v>1</v>
      </c>
      <c r="T314" s="50"/>
      <c r="U314" s="50"/>
      <c r="V314" s="51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>
        <f t="shared" si="22"/>
        <v>0</v>
      </c>
      <c r="AL314" s="50">
        <f t="shared" si="23"/>
        <v>1</v>
      </c>
      <c r="AM314" s="56" t="s">
        <v>1787</v>
      </c>
    </row>
    <row r="315" spans="1:39" x14ac:dyDescent="0.25">
      <c r="A315" s="52" t="s">
        <v>1044</v>
      </c>
      <c r="B315" s="53" t="s">
        <v>1045</v>
      </c>
      <c r="C315" s="62"/>
      <c r="D315" s="54" t="s">
        <v>435</v>
      </c>
      <c r="E315" s="48">
        <v>2</v>
      </c>
      <c r="F315" s="55"/>
      <c r="G315" s="37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>
        <f t="shared" si="21"/>
        <v>2</v>
      </c>
      <c r="T315" s="50"/>
      <c r="U315" s="50"/>
      <c r="V315" s="51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>
        <f t="shared" si="22"/>
        <v>0</v>
      </c>
      <c r="AL315" s="50">
        <f t="shared" si="23"/>
        <v>2</v>
      </c>
      <c r="AM315" s="56" t="s">
        <v>1787</v>
      </c>
    </row>
    <row r="316" spans="1:39" x14ac:dyDescent="0.25">
      <c r="A316" s="52" t="s">
        <v>1046</v>
      </c>
      <c r="B316" s="53" t="s">
        <v>1047</v>
      </c>
      <c r="C316" s="81"/>
      <c r="D316" s="54" t="s">
        <v>435</v>
      </c>
      <c r="E316" s="48">
        <v>0.7</v>
      </c>
      <c r="F316" s="76"/>
      <c r="G316" s="56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>
        <v>0.5</v>
      </c>
      <c r="S316" s="50">
        <f t="shared" si="21"/>
        <v>1.2</v>
      </c>
      <c r="T316" s="50">
        <f>0.5</f>
        <v>0.5</v>
      </c>
      <c r="U316" s="50"/>
      <c r="V316" s="51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>
        <f t="shared" si="22"/>
        <v>0.5</v>
      </c>
      <c r="AL316" s="50">
        <f t="shared" si="23"/>
        <v>0.7</v>
      </c>
      <c r="AM316" s="56" t="s">
        <v>1789</v>
      </c>
    </row>
    <row r="317" spans="1:39" x14ac:dyDescent="0.25">
      <c r="A317" s="52" t="s">
        <v>1048</v>
      </c>
      <c r="B317" s="73" t="s">
        <v>1049</v>
      </c>
      <c r="C317" s="62"/>
      <c r="D317" s="54" t="s">
        <v>435</v>
      </c>
      <c r="E317" s="48">
        <v>49</v>
      </c>
      <c r="F317" s="55"/>
      <c r="G317" s="37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>
        <f t="shared" si="21"/>
        <v>49</v>
      </c>
      <c r="T317" s="50"/>
      <c r="U317" s="50"/>
      <c r="V317" s="51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>
        <f t="shared" si="22"/>
        <v>0</v>
      </c>
      <c r="AL317" s="50">
        <f t="shared" si="23"/>
        <v>49</v>
      </c>
      <c r="AM317" s="56" t="s">
        <v>1787</v>
      </c>
    </row>
    <row r="318" spans="1:39" x14ac:dyDescent="0.25">
      <c r="A318" s="52" t="s">
        <v>1048</v>
      </c>
      <c r="B318" s="73" t="s">
        <v>1050</v>
      </c>
      <c r="C318" s="62"/>
      <c r="D318" s="54" t="s">
        <v>447</v>
      </c>
      <c r="E318" s="48">
        <v>0.92</v>
      </c>
      <c r="F318" s="55"/>
      <c r="G318" s="37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>
        <f t="shared" si="21"/>
        <v>0.92</v>
      </c>
      <c r="T318" s="50"/>
      <c r="U318" s="50"/>
      <c r="V318" s="51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>
        <f t="shared" si="22"/>
        <v>0</v>
      </c>
      <c r="AL318" s="50">
        <f t="shared" si="23"/>
        <v>0.92</v>
      </c>
      <c r="AM318" s="56" t="s">
        <v>1789</v>
      </c>
    </row>
    <row r="319" spans="1:39" x14ac:dyDescent="0.25">
      <c r="A319" s="52" t="s">
        <v>1051</v>
      </c>
      <c r="B319" s="73" t="s">
        <v>1052</v>
      </c>
      <c r="C319" s="82" t="s">
        <v>2322</v>
      </c>
      <c r="D319" s="54" t="s">
        <v>435</v>
      </c>
      <c r="E319" s="48">
        <v>100</v>
      </c>
      <c r="F319" s="55"/>
      <c r="G319" s="37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>
        <f t="shared" si="21"/>
        <v>100</v>
      </c>
      <c r="T319" s="50"/>
      <c r="U319" s="50"/>
      <c r="V319" s="51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>
        <f t="shared" si="22"/>
        <v>0</v>
      </c>
      <c r="AL319" s="50">
        <f t="shared" si="23"/>
        <v>100</v>
      </c>
      <c r="AM319" s="56" t="s">
        <v>1787</v>
      </c>
    </row>
    <row r="320" spans="1:39" x14ac:dyDescent="0.25">
      <c r="A320" s="52" t="s">
        <v>1053</v>
      </c>
      <c r="B320" s="73" t="s">
        <v>1054</v>
      </c>
      <c r="C320" s="62" t="s">
        <v>2323</v>
      </c>
      <c r="D320" s="54"/>
      <c r="E320" s="48">
        <v>50</v>
      </c>
      <c r="F320" s="55"/>
      <c r="G320" s="37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>
        <f t="shared" si="21"/>
        <v>50</v>
      </c>
      <c r="T320" s="50"/>
      <c r="U320" s="50"/>
      <c r="V320" s="51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>
        <v>25</v>
      </c>
      <c r="AL320" s="50">
        <f t="shared" si="23"/>
        <v>25</v>
      </c>
      <c r="AM320" s="56" t="s">
        <v>1787</v>
      </c>
    </row>
    <row r="321" spans="1:39" x14ac:dyDescent="0.25">
      <c r="A321" s="52" t="s">
        <v>1055</v>
      </c>
      <c r="B321" s="73" t="s">
        <v>1056</v>
      </c>
      <c r="C321" s="83"/>
      <c r="D321" s="54" t="s">
        <v>468</v>
      </c>
      <c r="E321" s="48">
        <v>23.5</v>
      </c>
      <c r="F321" s="55"/>
      <c r="G321" s="37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>
        <f t="shared" si="21"/>
        <v>23.5</v>
      </c>
      <c r="T321" s="50"/>
      <c r="U321" s="50"/>
      <c r="V321" s="51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>
        <f t="shared" si="22"/>
        <v>0</v>
      </c>
      <c r="AL321" s="50">
        <f t="shared" si="23"/>
        <v>23.5</v>
      </c>
      <c r="AM321" s="56" t="s">
        <v>1787</v>
      </c>
    </row>
    <row r="322" spans="1:39" x14ac:dyDescent="0.25">
      <c r="A322" s="52" t="s">
        <v>1057</v>
      </c>
      <c r="B322" s="73" t="s">
        <v>1058</v>
      </c>
      <c r="C322" s="62" t="s">
        <v>2324</v>
      </c>
      <c r="D322" s="54" t="s">
        <v>435</v>
      </c>
      <c r="E322" s="48">
        <v>25</v>
      </c>
      <c r="F322" s="55"/>
      <c r="G322" s="37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>
        <f t="shared" si="21"/>
        <v>25</v>
      </c>
      <c r="T322" s="50"/>
      <c r="U322" s="50"/>
      <c r="V322" s="51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>
        <f t="shared" si="22"/>
        <v>0</v>
      </c>
      <c r="AL322" s="50">
        <f t="shared" si="23"/>
        <v>25</v>
      </c>
      <c r="AM322" s="56" t="s">
        <v>1787</v>
      </c>
    </row>
    <row r="323" spans="1:39" x14ac:dyDescent="0.25">
      <c r="A323" s="52" t="s">
        <v>1059</v>
      </c>
      <c r="B323" s="73" t="s">
        <v>1060</v>
      </c>
      <c r="C323" s="62" t="s">
        <v>2325</v>
      </c>
      <c r="D323" s="54" t="s">
        <v>435</v>
      </c>
      <c r="E323" s="48">
        <v>25</v>
      </c>
      <c r="F323" s="55"/>
      <c r="G323" s="37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>
        <f t="shared" si="21"/>
        <v>25</v>
      </c>
      <c r="T323" s="50"/>
      <c r="U323" s="50"/>
      <c r="V323" s="51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>
        <v>0</v>
      </c>
      <c r="AL323" s="50">
        <f t="shared" si="23"/>
        <v>25</v>
      </c>
      <c r="AM323" s="56" t="s">
        <v>1787</v>
      </c>
    </row>
    <row r="324" spans="1:39" x14ac:dyDescent="0.25">
      <c r="A324" s="59" t="s">
        <v>1061</v>
      </c>
      <c r="B324" s="84" t="s">
        <v>1062</v>
      </c>
      <c r="C324" s="85" t="s">
        <v>2326</v>
      </c>
      <c r="D324" s="142" t="s">
        <v>435</v>
      </c>
      <c r="E324" s="48">
        <v>0</v>
      </c>
      <c r="F324" s="86"/>
      <c r="G324" s="87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>
        <f t="shared" si="21"/>
        <v>0</v>
      </c>
      <c r="T324" s="88"/>
      <c r="U324" s="88"/>
      <c r="V324" s="89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I324" s="88"/>
      <c r="AJ324" s="88"/>
      <c r="AK324" s="88">
        <f>SUM(T324:AJ324)</f>
        <v>0</v>
      </c>
      <c r="AL324" s="88">
        <f t="shared" si="23"/>
        <v>0</v>
      </c>
      <c r="AM324" s="56" t="s">
        <v>1787</v>
      </c>
    </row>
    <row r="325" spans="1:39" x14ac:dyDescent="0.25">
      <c r="A325" s="52" t="s">
        <v>1063</v>
      </c>
      <c r="B325" s="73" t="s">
        <v>1064</v>
      </c>
      <c r="C325" s="85" t="s">
        <v>2327</v>
      </c>
      <c r="D325" s="54" t="s">
        <v>435</v>
      </c>
      <c r="E325" s="48">
        <v>0</v>
      </c>
      <c r="F325" s="55"/>
      <c r="G325" s="37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>
        <f t="shared" si="21"/>
        <v>0</v>
      </c>
      <c r="T325" s="50"/>
      <c r="U325" s="50"/>
      <c r="V325" s="51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>
        <f>SUM(T325:AJ325)</f>
        <v>0</v>
      </c>
      <c r="AL325" s="50">
        <f t="shared" si="23"/>
        <v>0</v>
      </c>
      <c r="AM325" s="56" t="s">
        <v>1787</v>
      </c>
    </row>
    <row r="326" spans="1:39" x14ac:dyDescent="0.25">
      <c r="A326" s="90" t="s">
        <v>1065</v>
      </c>
      <c r="B326" s="91" t="s">
        <v>1066</v>
      </c>
      <c r="C326" s="85" t="s">
        <v>2328</v>
      </c>
      <c r="D326" s="143" t="s">
        <v>435</v>
      </c>
      <c r="E326" s="48">
        <v>9</v>
      </c>
      <c r="F326" s="92"/>
      <c r="G326" s="93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>
        <f t="shared" si="21"/>
        <v>9</v>
      </c>
      <c r="T326" s="94"/>
      <c r="U326" s="94"/>
      <c r="V326" s="95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>
        <f>SUM(T326:AJ326)</f>
        <v>0</v>
      </c>
      <c r="AL326" s="94">
        <f t="shared" si="23"/>
        <v>9</v>
      </c>
      <c r="AM326" s="56" t="s">
        <v>1787</v>
      </c>
    </row>
    <row r="327" spans="1:39" x14ac:dyDescent="0.25">
      <c r="A327" s="90" t="s">
        <v>1065</v>
      </c>
      <c r="B327" s="91" t="s">
        <v>1066</v>
      </c>
      <c r="C327" s="85" t="s">
        <v>2328</v>
      </c>
      <c r="D327" s="143" t="s">
        <v>435</v>
      </c>
      <c r="E327" s="48">
        <v>240</v>
      </c>
      <c r="F327" s="92"/>
      <c r="G327" s="93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>
        <f t="shared" ref="S327:S393" si="24">SUM(E327:R327)</f>
        <v>240</v>
      </c>
      <c r="T327" s="94"/>
      <c r="U327" s="94"/>
      <c r="V327" s="95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>
        <f>SUM(T327:AJ327)</f>
        <v>0</v>
      </c>
      <c r="AL327" s="94">
        <f t="shared" si="23"/>
        <v>240</v>
      </c>
      <c r="AM327" s="56" t="s">
        <v>1794</v>
      </c>
    </row>
    <row r="328" spans="1:39" x14ac:dyDescent="0.25">
      <c r="A328" s="90" t="s">
        <v>1067</v>
      </c>
      <c r="B328" s="91" t="s">
        <v>1068</v>
      </c>
      <c r="C328" s="62" t="s">
        <v>2323</v>
      </c>
      <c r="D328" s="143" t="s">
        <v>435</v>
      </c>
      <c r="E328" s="48">
        <v>100</v>
      </c>
      <c r="F328" s="92"/>
      <c r="G328" s="93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>
        <f t="shared" si="24"/>
        <v>100</v>
      </c>
      <c r="T328" s="94"/>
      <c r="U328" s="94"/>
      <c r="V328" s="95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>
        <v>0</v>
      </c>
      <c r="AL328" s="94">
        <f t="shared" si="23"/>
        <v>100</v>
      </c>
      <c r="AM328" s="56" t="s">
        <v>1787</v>
      </c>
    </row>
    <row r="329" spans="1:39" x14ac:dyDescent="0.25">
      <c r="A329" s="90" t="s">
        <v>1069</v>
      </c>
      <c r="B329" s="91" t="s">
        <v>1070</v>
      </c>
      <c r="C329" s="96" t="s">
        <v>1071</v>
      </c>
      <c r="D329" s="143" t="s">
        <v>435</v>
      </c>
      <c r="E329" s="48">
        <v>1</v>
      </c>
      <c r="F329" s="92"/>
      <c r="G329" s="93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>
        <f t="shared" si="24"/>
        <v>1</v>
      </c>
      <c r="T329" s="94"/>
      <c r="U329" s="94"/>
      <c r="V329" s="95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>
        <v>0</v>
      </c>
      <c r="AL329" s="94">
        <f t="shared" si="23"/>
        <v>1</v>
      </c>
      <c r="AM329" s="56" t="s">
        <v>1787</v>
      </c>
    </row>
    <row r="330" spans="1:39" x14ac:dyDescent="0.25">
      <c r="A330" s="52" t="s">
        <v>1841</v>
      </c>
      <c r="B330" s="73" t="s">
        <v>1842</v>
      </c>
      <c r="C330" s="85" t="s">
        <v>2329</v>
      </c>
      <c r="D330" s="54" t="s">
        <v>435</v>
      </c>
      <c r="E330" s="48">
        <v>25</v>
      </c>
      <c r="F330" s="55"/>
      <c r="G330" s="37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f t="shared" si="24"/>
        <v>25</v>
      </c>
      <c r="T330" s="50"/>
      <c r="U330" s="50"/>
      <c r="V330" s="51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>
        <f t="shared" ref="AK330:AK353" si="25">SUM(T330:AJ330)</f>
        <v>0</v>
      </c>
      <c r="AL330" s="50">
        <f t="shared" si="23"/>
        <v>25</v>
      </c>
      <c r="AM330" s="56" t="s">
        <v>1787</v>
      </c>
    </row>
    <row r="331" spans="1:39" x14ac:dyDescent="0.25">
      <c r="A331" s="75" t="s">
        <v>2472</v>
      </c>
      <c r="B331" s="174" t="s">
        <v>2475</v>
      </c>
      <c r="C331" s="175"/>
      <c r="D331" s="143"/>
      <c r="E331" s="48"/>
      <c r="F331" s="92"/>
      <c r="G331" s="93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5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>
        <v>1</v>
      </c>
      <c r="AM331" s="56" t="s">
        <v>1789</v>
      </c>
    </row>
    <row r="332" spans="1:39" x14ac:dyDescent="0.25">
      <c r="A332" s="75" t="s">
        <v>2473</v>
      </c>
      <c r="B332" s="174" t="s">
        <v>2476</v>
      </c>
      <c r="C332" s="175"/>
      <c r="D332" s="143"/>
      <c r="E332" s="48"/>
      <c r="F332" s="92"/>
      <c r="G332" s="93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5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>
        <v>1</v>
      </c>
      <c r="AM332" s="56" t="s">
        <v>1789</v>
      </c>
    </row>
    <row r="333" spans="1:39" x14ac:dyDescent="0.25">
      <c r="A333" s="75" t="s">
        <v>2474</v>
      </c>
      <c r="B333" s="174" t="s">
        <v>2477</v>
      </c>
      <c r="C333" s="175"/>
      <c r="D333" s="143"/>
      <c r="E333" s="48"/>
      <c r="F333" s="92"/>
      <c r="G333" s="93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5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>
        <v>1</v>
      </c>
      <c r="AM333" s="56" t="s">
        <v>1789</v>
      </c>
    </row>
    <row r="334" spans="1:39" x14ac:dyDescent="0.25">
      <c r="A334" s="212" t="s">
        <v>1072</v>
      </c>
      <c r="B334" s="213"/>
      <c r="C334" s="214"/>
      <c r="D334" s="144"/>
      <c r="E334" s="48">
        <v>0</v>
      </c>
      <c r="F334" s="92"/>
      <c r="G334" s="93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>
        <f t="shared" si="24"/>
        <v>0</v>
      </c>
      <c r="T334" s="94"/>
      <c r="U334" s="94"/>
      <c r="V334" s="95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>
        <f t="shared" si="25"/>
        <v>0</v>
      </c>
      <c r="AL334" s="94">
        <f t="shared" si="23"/>
        <v>0</v>
      </c>
      <c r="AM334" s="56"/>
    </row>
    <row r="335" spans="1:39" x14ac:dyDescent="0.25">
      <c r="A335" s="52" t="s">
        <v>1073</v>
      </c>
      <c r="B335" s="53" t="s">
        <v>1074</v>
      </c>
      <c r="C335" s="56"/>
      <c r="D335" s="54" t="s">
        <v>468</v>
      </c>
      <c r="E335" s="48">
        <v>1.8999999999999997</v>
      </c>
      <c r="F335" s="55"/>
      <c r="G335" s="37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>
        <f t="shared" si="24"/>
        <v>1.8999999999999997</v>
      </c>
      <c r="T335" s="50"/>
      <c r="U335" s="50"/>
      <c r="V335" s="51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>
        <f t="shared" si="25"/>
        <v>0</v>
      </c>
      <c r="AL335" s="50">
        <f t="shared" si="23"/>
        <v>1.8999999999999997</v>
      </c>
      <c r="AM335" s="56" t="s">
        <v>1789</v>
      </c>
    </row>
    <row r="336" spans="1:39" x14ac:dyDescent="0.25">
      <c r="A336" s="52" t="s">
        <v>1075</v>
      </c>
      <c r="B336" s="53" t="s">
        <v>1076</v>
      </c>
      <c r="C336" s="56"/>
      <c r="D336" s="54" t="s">
        <v>435</v>
      </c>
      <c r="E336" s="48">
        <v>0.25</v>
      </c>
      <c r="F336" s="55"/>
      <c r="G336" s="37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>
        <f t="shared" si="24"/>
        <v>0.25</v>
      </c>
      <c r="T336" s="50"/>
      <c r="U336" s="50"/>
      <c r="V336" s="51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>
        <f t="shared" si="25"/>
        <v>0</v>
      </c>
      <c r="AL336" s="50">
        <f t="shared" si="23"/>
        <v>0.25</v>
      </c>
      <c r="AM336" s="56" t="s">
        <v>1789</v>
      </c>
    </row>
    <row r="337" spans="1:39" x14ac:dyDescent="0.25">
      <c r="A337" s="52" t="s">
        <v>1075</v>
      </c>
      <c r="B337" s="53" t="s">
        <v>1076</v>
      </c>
      <c r="C337" s="56"/>
      <c r="D337" s="54" t="s">
        <v>435</v>
      </c>
      <c r="E337" s="48">
        <v>500</v>
      </c>
      <c r="F337" s="55"/>
      <c r="G337" s="37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>
        <f t="shared" si="24"/>
        <v>500</v>
      </c>
      <c r="T337" s="50"/>
      <c r="U337" s="50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>
        <f t="shared" si="25"/>
        <v>0</v>
      </c>
      <c r="AL337" s="50">
        <f t="shared" si="23"/>
        <v>500</v>
      </c>
      <c r="AM337" s="56" t="s">
        <v>1787</v>
      </c>
    </row>
    <row r="338" spans="1:39" x14ac:dyDescent="0.25">
      <c r="A338" s="52" t="s">
        <v>1077</v>
      </c>
      <c r="B338" s="53" t="s">
        <v>1078</v>
      </c>
      <c r="C338" s="56"/>
      <c r="D338" s="54" t="s">
        <v>435</v>
      </c>
      <c r="E338" s="48">
        <v>0.12</v>
      </c>
      <c r="F338" s="55"/>
      <c r="G338" s="37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>
        <f t="shared" si="24"/>
        <v>0.12</v>
      </c>
      <c r="T338" s="50"/>
      <c r="U338" s="50"/>
      <c r="V338" s="51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>
        <f t="shared" si="25"/>
        <v>0</v>
      </c>
      <c r="AL338" s="50">
        <f t="shared" si="23"/>
        <v>0.12</v>
      </c>
      <c r="AM338" s="56" t="s">
        <v>1789</v>
      </c>
    </row>
    <row r="339" spans="1:39" x14ac:dyDescent="0.25">
      <c r="A339" s="52" t="s">
        <v>1079</v>
      </c>
      <c r="B339" s="53" t="s">
        <v>1080</v>
      </c>
      <c r="C339" s="56"/>
      <c r="D339" s="54" t="s">
        <v>435</v>
      </c>
      <c r="E339" s="48">
        <v>0.12</v>
      </c>
      <c r="F339" s="55"/>
      <c r="G339" s="37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>
        <f t="shared" si="24"/>
        <v>0.12</v>
      </c>
      <c r="T339" s="50"/>
      <c r="U339" s="50"/>
      <c r="V339" s="51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>
        <f t="shared" si="25"/>
        <v>0</v>
      </c>
      <c r="AL339" s="50">
        <f t="shared" si="23"/>
        <v>0.12</v>
      </c>
      <c r="AM339" s="56" t="s">
        <v>1789</v>
      </c>
    </row>
    <row r="340" spans="1:39" x14ac:dyDescent="0.25">
      <c r="A340" s="52" t="s">
        <v>1081</v>
      </c>
      <c r="B340" s="53" t="s">
        <v>1082</v>
      </c>
      <c r="C340" s="56"/>
      <c r="D340" s="54" t="s">
        <v>435</v>
      </c>
      <c r="E340" s="48">
        <v>5.16</v>
      </c>
      <c r="F340" s="55"/>
      <c r="G340" s="37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>
        <f t="shared" si="24"/>
        <v>5.16</v>
      </c>
      <c r="T340" s="50"/>
      <c r="U340" s="50"/>
      <c r="V340" s="51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>
        <f t="shared" si="25"/>
        <v>0</v>
      </c>
      <c r="AL340" s="50">
        <f t="shared" si="23"/>
        <v>5.16</v>
      </c>
      <c r="AM340" s="56" t="s">
        <v>1789</v>
      </c>
    </row>
    <row r="341" spans="1:39" x14ac:dyDescent="0.25">
      <c r="A341" s="52" t="s">
        <v>1083</v>
      </c>
      <c r="B341" s="53" t="s">
        <v>1084</v>
      </c>
      <c r="C341" s="56"/>
      <c r="D341" s="54" t="s">
        <v>435</v>
      </c>
      <c r="E341" s="48">
        <v>0</v>
      </c>
      <c r="F341" s="55"/>
      <c r="G341" s="37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>
        <f t="shared" si="24"/>
        <v>0</v>
      </c>
      <c r="T341" s="50"/>
      <c r="U341" s="50"/>
      <c r="V341" s="51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>
        <f t="shared" si="25"/>
        <v>0</v>
      </c>
      <c r="AL341" s="50">
        <f t="shared" si="23"/>
        <v>0</v>
      </c>
      <c r="AM341" s="56" t="s">
        <v>1787</v>
      </c>
    </row>
    <row r="342" spans="1:39" x14ac:dyDescent="0.25">
      <c r="A342" s="52" t="s">
        <v>1085</v>
      </c>
      <c r="B342" s="53" t="s">
        <v>1086</v>
      </c>
      <c r="C342" s="56"/>
      <c r="D342" s="54" t="s">
        <v>435</v>
      </c>
      <c r="E342" s="48">
        <v>1</v>
      </c>
      <c r="F342" s="55"/>
      <c r="G342" s="37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>
        <f t="shared" si="24"/>
        <v>1</v>
      </c>
      <c r="T342" s="50"/>
      <c r="U342" s="50"/>
      <c r="V342" s="51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>
        <f t="shared" si="25"/>
        <v>0</v>
      </c>
      <c r="AL342" s="50">
        <f t="shared" si="23"/>
        <v>1</v>
      </c>
      <c r="AM342" s="56" t="s">
        <v>1789</v>
      </c>
    </row>
    <row r="343" spans="1:39" x14ac:dyDescent="0.25">
      <c r="A343" s="52" t="s">
        <v>1983</v>
      </c>
      <c r="B343" s="53" t="s">
        <v>1984</v>
      </c>
      <c r="C343" s="56"/>
      <c r="D343" s="54" t="s">
        <v>435</v>
      </c>
      <c r="E343" s="48">
        <v>250</v>
      </c>
      <c r="F343" s="55"/>
      <c r="G343" s="37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>
        <f t="shared" si="24"/>
        <v>250</v>
      </c>
      <c r="T343" s="50"/>
      <c r="U343" s="50"/>
      <c r="V343" s="51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>
        <f t="shared" si="25"/>
        <v>0</v>
      </c>
      <c r="AL343" s="50">
        <f t="shared" si="23"/>
        <v>250</v>
      </c>
      <c r="AM343" s="56" t="s">
        <v>1787</v>
      </c>
    </row>
    <row r="344" spans="1:39" x14ac:dyDescent="0.25">
      <c r="A344" s="212" t="s">
        <v>1087</v>
      </c>
      <c r="B344" s="213"/>
      <c r="C344" s="214"/>
      <c r="D344" s="47"/>
      <c r="E344" s="48">
        <v>0</v>
      </c>
      <c r="F344" s="55"/>
      <c r="G344" s="37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>
        <f t="shared" si="24"/>
        <v>0</v>
      </c>
      <c r="T344" s="50"/>
      <c r="U344" s="50"/>
      <c r="V344" s="51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>
        <f t="shared" si="25"/>
        <v>0</v>
      </c>
      <c r="AL344" s="50">
        <f t="shared" si="23"/>
        <v>0</v>
      </c>
      <c r="AM344" s="56"/>
    </row>
    <row r="345" spans="1:39" x14ac:dyDescent="0.25">
      <c r="A345" s="52" t="s">
        <v>1088</v>
      </c>
      <c r="B345" s="53" t="s">
        <v>1089</v>
      </c>
      <c r="C345" s="37"/>
      <c r="D345" s="54" t="s">
        <v>447</v>
      </c>
      <c r="E345" s="48">
        <v>0.15</v>
      </c>
      <c r="F345" s="55"/>
      <c r="G345" s="37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>
        <f t="shared" si="24"/>
        <v>0.15</v>
      </c>
      <c r="T345" s="50"/>
      <c r="U345" s="50"/>
      <c r="V345" s="51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>
        <f t="shared" si="25"/>
        <v>0</v>
      </c>
      <c r="AL345" s="50">
        <f t="shared" si="23"/>
        <v>0.15</v>
      </c>
      <c r="AM345" s="56" t="s">
        <v>1787</v>
      </c>
    </row>
    <row r="346" spans="1:39" x14ac:dyDescent="0.25">
      <c r="A346" s="52" t="s">
        <v>1090</v>
      </c>
      <c r="B346" s="53" t="s">
        <v>1091</v>
      </c>
      <c r="C346" s="97" t="s">
        <v>2330</v>
      </c>
      <c r="D346" s="54" t="s">
        <v>435</v>
      </c>
      <c r="E346" s="48">
        <v>150</v>
      </c>
      <c r="F346" s="55"/>
      <c r="G346" s="37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>
        <f t="shared" si="24"/>
        <v>150</v>
      </c>
      <c r="T346" s="50">
        <f>10</f>
        <v>10</v>
      </c>
      <c r="U346" s="50"/>
      <c r="V346" s="51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>
        <v>35</v>
      </c>
      <c r="AL346" s="50">
        <f t="shared" si="23"/>
        <v>115</v>
      </c>
      <c r="AM346" s="56" t="s">
        <v>1787</v>
      </c>
    </row>
    <row r="347" spans="1:39" x14ac:dyDescent="0.25">
      <c r="A347" s="52" t="s">
        <v>1092</v>
      </c>
      <c r="B347" s="53" t="s">
        <v>1093</v>
      </c>
      <c r="C347" s="56" t="s">
        <v>2331</v>
      </c>
      <c r="D347" s="54" t="s">
        <v>435</v>
      </c>
      <c r="E347" s="48">
        <v>5122.5</v>
      </c>
      <c r="F347" s="55"/>
      <c r="G347" s="37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>
        <f t="shared" si="24"/>
        <v>5122.5</v>
      </c>
      <c r="T347" s="50"/>
      <c r="U347" s="50"/>
      <c r="V347" s="51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>
        <f t="shared" si="25"/>
        <v>0</v>
      </c>
      <c r="AL347" s="50">
        <f t="shared" si="23"/>
        <v>5122.5</v>
      </c>
      <c r="AM347" s="56" t="s">
        <v>1787</v>
      </c>
    </row>
    <row r="348" spans="1:39" x14ac:dyDescent="0.25">
      <c r="A348" s="52" t="s">
        <v>1094</v>
      </c>
      <c r="B348" s="53" t="s">
        <v>1095</v>
      </c>
      <c r="C348" s="56" t="s">
        <v>2332</v>
      </c>
      <c r="D348" s="54" t="s">
        <v>435</v>
      </c>
      <c r="E348" s="48">
        <v>5448</v>
      </c>
      <c r="F348" s="55"/>
      <c r="G348" s="37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>
        <f t="shared" si="24"/>
        <v>5448</v>
      </c>
      <c r="T348" s="50"/>
      <c r="U348" s="50"/>
      <c r="V348" s="51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>
        <v>15</v>
      </c>
      <c r="AL348" s="50">
        <f t="shared" si="23"/>
        <v>5433</v>
      </c>
      <c r="AM348" s="56" t="s">
        <v>1787</v>
      </c>
    </row>
    <row r="349" spans="1:39" x14ac:dyDescent="0.25">
      <c r="A349" s="52" t="s">
        <v>1096</v>
      </c>
      <c r="B349" s="53" t="s">
        <v>1097</v>
      </c>
      <c r="C349" s="56" t="s">
        <v>2332</v>
      </c>
      <c r="D349" s="54" t="s">
        <v>435</v>
      </c>
      <c r="E349" s="48">
        <v>2630.5</v>
      </c>
      <c r="F349" s="55"/>
      <c r="G349" s="37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f t="shared" si="24"/>
        <v>2630.5</v>
      </c>
      <c r="T349" s="50"/>
      <c r="U349" s="50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>
        <f t="shared" si="25"/>
        <v>0</v>
      </c>
      <c r="AL349" s="50">
        <f t="shared" si="23"/>
        <v>2630.5</v>
      </c>
      <c r="AM349" s="56" t="s">
        <v>1787</v>
      </c>
    </row>
    <row r="350" spans="1:39" x14ac:dyDescent="0.25">
      <c r="A350" s="52" t="s">
        <v>1098</v>
      </c>
      <c r="B350" s="53" t="s">
        <v>1099</v>
      </c>
      <c r="C350" s="97" t="s">
        <v>2330</v>
      </c>
      <c r="D350" s="54" t="s">
        <v>435</v>
      </c>
      <c r="E350" s="48">
        <v>500</v>
      </c>
      <c r="F350" s="55"/>
      <c r="G350" s="37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>
        <f t="shared" si="24"/>
        <v>500</v>
      </c>
      <c r="T350" s="50"/>
      <c r="U350" s="50"/>
      <c r="V350" s="51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>
        <f t="shared" si="25"/>
        <v>0</v>
      </c>
      <c r="AL350" s="50">
        <f t="shared" si="23"/>
        <v>500</v>
      </c>
      <c r="AM350" s="56" t="s">
        <v>1787</v>
      </c>
    </row>
    <row r="351" spans="1:39" x14ac:dyDescent="0.25">
      <c r="A351" s="52" t="s">
        <v>1100</v>
      </c>
      <c r="B351" s="53" t="s">
        <v>1101</v>
      </c>
      <c r="C351" s="56"/>
      <c r="D351" s="54" t="s">
        <v>435</v>
      </c>
      <c r="E351" s="48">
        <v>850</v>
      </c>
      <c r="F351" s="55"/>
      <c r="G351" s="37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>
        <f t="shared" si="24"/>
        <v>850</v>
      </c>
      <c r="T351" s="50"/>
      <c r="U351" s="50"/>
      <c r="V351" s="51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>
        <f t="shared" si="25"/>
        <v>0</v>
      </c>
      <c r="AL351" s="50">
        <f t="shared" si="23"/>
        <v>850</v>
      </c>
      <c r="AM351" s="56" t="s">
        <v>1787</v>
      </c>
    </row>
    <row r="352" spans="1:39" x14ac:dyDescent="0.25">
      <c r="A352" s="52" t="s">
        <v>1102</v>
      </c>
      <c r="B352" s="53" t="s">
        <v>1103</v>
      </c>
      <c r="C352" s="56" t="s">
        <v>2332</v>
      </c>
      <c r="D352" s="54" t="s">
        <v>435</v>
      </c>
      <c r="E352" s="48">
        <v>402.25</v>
      </c>
      <c r="F352" s="55"/>
      <c r="G352" s="37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>
        <f t="shared" si="24"/>
        <v>402.25</v>
      </c>
      <c r="T352" s="50"/>
      <c r="U352" s="50"/>
      <c r="V352" s="51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>
        <f t="shared" si="25"/>
        <v>0</v>
      </c>
      <c r="AL352" s="50">
        <f t="shared" si="23"/>
        <v>402.25</v>
      </c>
      <c r="AM352" s="56" t="s">
        <v>1787</v>
      </c>
    </row>
    <row r="353" spans="1:39" x14ac:dyDescent="0.25">
      <c r="A353" s="52" t="s">
        <v>1104</v>
      </c>
      <c r="B353" s="53" t="s">
        <v>1105</v>
      </c>
      <c r="C353" s="56" t="s">
        <v>2333</v>
      </c>
      <c r="D353" s="54" t="s">
        <v>435</v>
      </c>
      <c r="E353" s="48">
        <v>361</v>
      </c>
      <c r="F353" s="55"/>
      <c r="G353" s="37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>
        <f t="shared" si="24"/>
        <v>361</v>
      </c>
      <c r="T353" s="50"/>
      <c r="U353" s="50"/>
      <c r="V353" s="51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>
        <f t="shared" si="25"/>
        <v>0</v>
      </c>
      <c r="AL353" s="50">
        <f t="shared" si="23"/>
        <v>361</v>
      </c>
      <c r="AM353" s="56" t="s">
        <v>1787</v>
      </c>
    </row>
    <row r="354" spans="1:39" x14ac:dyDescent="0.25">
      <c r="A354" s="52" t="s">
        <v>1106</v>
      </c>
      <c r="B354" s="53" t="s">
        <v>1972</v>
      </c>
      <c r="C354" s="85" t="s">
        <v>2334</v>
      </c>
      <c r="D354" s="54" t="s">
        <v>435</v>
      </c>
      <c r="E354" s="48">
        <v>50</v>
      </c>
      <c r="F354" s="55"/>
      <c r="G354" s="37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f t="shared" si="24"/>
        <v>50</v>
      </c>
      <c r="T354" s="50">
        <f>10</f>
        <v>10</v>
      </c>
      <c r="U354" s="50"/>
      <c r="V354" s="51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>
        <v>20</v>
      </c>
      <c r="AL354" s="50">
        <f t="shared" si="23"/>
        <v>30</v>
      </c>
      <c r="AM354" s="56" t="s">
        <v>1787</v>
      </c>
    </row>
    <row r="355" spans="1:39" x14ac:dyDescent="0.25">
      <c r="A355" s="52" t="s">
        <v>1107</v>
      </c>
      <c r="B355" s="53" t="s">
        <v>1108</v>
      </c>
      <c r="C355" s="85" t="s">
        <v>2334</v>
      </c>
      <c r="D355" s="54" t="s">
        <v>435</v>
      </c>
      <c r="E355" s="48">
        <v>25</v>
      </c>
      <c r="F355" s="55"/>
      <c r="G355" s="37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>
        <f t="shared" si="24"/>
        <v>25</v>
      </c>
      <c r="T355" s="50"/>
      <c r="U355" s="50"/>
      <c r="V355" s="51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>
        <v>0</v>
      </c>
      <c r="AL355" s="50">
        <f t="shared" si="23"/>
        <v>25</v>
      </c>
      <c r="AM355" s="56" t="s">
        <v>1787</v>
      </c>
    </row>
    <row r="356" spans="1:39" x14ac:dyDescent="0.25">
      <c r="A356" s="52" t="s">
        <v>1109</v>
      </c>
      <c r="B356" s="53" t="s">
        <v>1110</v>
      </c>
      <c r="C356" s="62" t="s">
        <v>2335</v>
      </c>
      <c r="D356" s="54" t="s">
        <v>435</v>
      </c>
      <c r="E356" s="48">
        <v>500</v>
      </c>
      <c r="F356" s="55"/>
      <c r="G356" s="37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>
        <f t="shared" si="24"/>
        <v>500</v>
      </c>
      <c r="T356" s="50"/>
      <c r="U356" s="50"/>
      <c r="V356" s="51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>
        <v>500</v>
      </c>
      <c r="AL356" s="50">
        <f t="shared" si="23"/>
        <v>0</v>
      </c>
      <c r="AM356" s="56" t="s">
        <v>1787</v>
      </c>
    </row>
    <row r="357" spans="1:39" x14ac:dyDescent="0.25">
      <c r="A357" s="212" t="s">
        <v>1111</v>
      </c>
      <c r="B357" s="213"/>
      <c r="C357" s="214"/>
      <c r="D357" s="47"/>
      <c r="E357" s="48">
        <v>0</v>
      </c>
      <c r="F357" s="55"/>
      <c r="G357" s="37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>
        <f t="shared" si="24"/>
        <v>0</v>
      </c>
      <c r="T357" s="50"/>
      <c r="U357" s="50"/>
      <c r="V357" s="51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>
        <f t="shared" ref="AK357:AK420" si="26">SUM(T357:AJ357)</f>
        <v>0</v>
      </c>
      <c r="AL357" s="50">
        <f t="shared" si="23"/>
        <v>0</v>
      </c>
      <c r="AM357" s="56"/>
    </row>
    <row r="358" spans="1:39" x14ac:dyDescent="0.25">
      <c r="A358" s="52" t="s">
        <v>1112</v>
      </c>
      <c r="B358" s="53" t="s">
        <v>1113</v>
      </c>
      <c r="C358" s="56" t="s">
        <v>2336</v>
      </c>
      <c r="D358" s="54" t="s">
        <v>468</v>
      </c>
      <c r="E358" s="48">
        <v>31.085600000000003</v>
      </c>
      <c r="F358" s="55"/>
      <c r="G358" s="37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>
        <f t="shared" si="24"/>
        <v>31.085600000000003</v>
      </c>
      <c r="T358" s="50"/>
      <c r="U358" s="50"/>
      <c r="V358" s="51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>
        <f t="shared" si="26"/>
        <v>0</v>
      </c>
      <c r="AL358" s="50">
        <f t="shared" si="23"/>
        <v>31.085600000000003</v>
      </c>
      <c r="AM358" s="56" t="s">
        <v>1789</v>
      </c>
    </row>
    <row r="359" spans="1:39" x14ac:dyDescent="0.25">
      <c r="A359" s="52" t="s">
        <v>1114</v>
      </c>
      <c r="B359" s="53" t="s">
        <v>1115</v>
      </c>
      <c r="C359" s="37"/>
      <c r="D359" s="54" t="s">
        <v>447</v>
      </c>
      <c r="E359" s="48">
        <v>0.8</v>
      </c>
      <c r="F359" s="55"/>
      <c r="G359" s="37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f t="shared" si="24"/>
        <v>0.8</v>
      </c>
      <c r="T359" s="50"/>
      <c r="U359" s="50"/>
      <c r="V359" s="51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>
        <f t="shared" si="26"/>
        <v>0</v>
      </c>
      <c r="AL359" s="50">
        <f t="shared" si="23"/>
        <v>0.8</v>
      </c>
      <c r="AM359" s="56" t="s">
        <v>1789</v>
      </c>
    </row>
    <row r="360" spans="1:39" x14ac:dyDescent="0.25">
      <c r="A360" s="52" t="s">
        <v>1116</v>
      </c>
      <c r="B360" s="53" t="s">
        <v>1117</v>
      </c>
      <c r="C360" s="62" t="s">
        <v>2337</v>
      </c>
      <c r="D360" s="54" t="s">
        <v>435</v>
      </c>
      <c r="E360" s="48">
        <v>155</v>
      </c>
      <c r="F360" s="55"/>
      <c r="G360" s="37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>
        <f t="shared" si="24"/>
        <v>155</v>
      </c>
      <c r="T360" s="50"/>
      <c r="U360" s="50"/>
      <c r="V360" s="51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>
        <f t="shared" si="26"/>
        <v>0</v>
      </c>
      <c r="AL360" s="50">
        <f t="shared" si="23"/>
        <v>155</v>
      </c>
      <c r="AM360" s="56" t="s">
        <v>1787</v>
      </c>
    </row>
    <row r="361" spans="1:39" x14ac:dyDescent="0.25">
      <c r="A361" s="52" t="s">
        <v>1118</v>
      </c>
      <c r="B361" s="53" t="s">
        <v>1119</v>
      </c>
      <c r="C361" s="56" t="s">
        <v>2338</v>
      </c>
      <c r="D361" s="54" t="s">
        <v>468</v>
      </c>
      <c r="E361" s="48">
        <v>0</v>
      </c>
      <c r="F361" s="55"/>
      <c r="G361" s="37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>
        <f t="shared" si="24"/>
        <v>0</v>
      </c>
      <c r="T361" s="50"/>
      <c r="U361" s="50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>
        <f t="shared" si="26"/>
        <v>0</v>
      </c>
      <c r="AL361" s="50">
        <f t="shared" si="23"/>
        <v>0</v>
      </c>
      <c r="AM361" s="56" t="s">
        <v>1787</v>
      </c>
    </row>
    <row r="362" spans="1:39" x14ac:dyDescent="0.25">
      <c r="A362" s="52" t="s">
        <v>1120</v>
      </c>
      <c r="B362" s="53" t="s">
        <v>1121</v>
      </c>
      <c r="C362" s="56"/>
      <c r="D362" s="54" t="s">
        <v>468</v>
      </c>
      <c r="E362" s="48">
        <v>50</v>
      </c>
      <c r="F362" s="55"/>
      <c r="G362" s="37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f t="shared" si="24"/>
        <v>50</v>
      </c>
      <c r="T362" s="50"/>
      <c r="U362" s="50"/>
      <c r="V362" s="51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>
        <f t="shared" si="26"/>
        <v>0</v>
      </c>
      <c r="AL362" s="50">
        <f t="shared" si="23"/>
        <v>50</v>
      </c>
      <c r="AM362" s="56" t="s">
        <v>1787</v>
      </c>
    </row>
    <row r="363" spans="1:39" x14ac:dyDescent="0.25">
      <c r="A363" s="52" t="s">
        <v>1122</v>
      </c>
      <c r="B363" s="53" t="s">
        <v>1123</v>
      </c>
      <c r="C363" s="56" t="s">
        <v>2339</v>
      </c>
      <c r="D363" s="54" t="s">
        <v>468</v>
      </c>
      <c r="E363" s="48">
        <v>1</v>
      </c>
      <c r="F363" s="55"/>
      <c r="G363" s="37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>
        <f t="shared" si="24"/>
        <v>1</v>
      </c>
      <c r="T363" s="50"/>
      <c r="U363" s="50"/>
      <c r="V363" s="51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>
        <f t="shared" si="26"/>
        <v>0</v>
      </c>
      <c r="AL363" s="50">
        <f t="shared" si="23"/>
        <v>1</v>
      </c>
      <c r="AM363" s="56" t="s">
        <v>1789</v>
      </c>
    </row>
    <row r="364" spans="1:39" x14ac:dyDescent="0.25">
      <c r="A364" s="52" t="s">
        <v>1124</v>
      </c>
      <c r="B364" s="53" t="s">
        <v>1125</v>
      </c>
      <c r="C364" s="57" t="s">
        <v>2340</v>
      </c>
      <c r="D364" s="54" t="s">
        <v>468</v>
      </c>
      <c r="E364" s="48">
        <v>0</v>
      </c>
      <c r="F364" s="55"/>
      <c r="G364" s="37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>
        <f t="shared" si="24"/>
        <v>0</v>
      </c>
      <c r="T364" s="50"/>
      <c r="U364" s="50"/>
      <c r="V364" s="51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>
        <f t="shared" si="26"/>
        <v>0</v>
      </c>
      <c r="AL364" s="50">
        <f t="shared" si="23"/>
        <v>0</v>
      </c>
      <c r="AM364" s="56" t="s">
        <v>1787</v>
      </c>
    </row>
    <row r="365" spans="1:39" x14ac:dyDescent="0.25">
      <c r="A365" s="52" t="s">
        <v>1126</v>
      </c>
      <c r="B365" s="53" t="s">
        <v>1127</v>
      </c>
      <c r="C365" s="37" t="s">
        <v>1128</v>
      </c>
      <c r="D365" s="54" t="s">
        <v>447</v>
      </c>
      <c r="E365" s="48">
        <v>0.90000000000000013</v>
      </c>
      <c r="F365" s="55"/>
      <c r="G365" s="37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f t="shared" si="24"/>
        <v>0.90000000000000013</v>
      </c>
      <c r="T365" s="50"/>
      <c r="U365" s="50"/>
      <c r="V365" s="51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>
        <f t="shared" si="26"/>
        <v>0</v>
      </c>
      <c r="AL365" s="50">
        <f t="shared" si="23"/>
        <v>0.90000000000000013</v>
      </c>
      <c r="AM365" s="56" t="s">
        <v>1789</v>
      </c>
    </row>
    <row r="366" spans="1:39" x14ac:dyDescent="0.25">
      <c r="A366" s="52" t="s">
        <v>1129</v>
      </c>
      <c r="B366" s="53" t="s">
        <v>1130</v>
      </c>
      <c r="C366" s="57" t="s">
        <v>2341</v>
      </c>
      <c r="D366" s="54" t="s">
        <v>468</v>
      </c>
      <c r="E366" s="48">
        <v>4.75</v>
      </c>
      <c r="F366" s="55"/>
      <c r="G366" s="37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>
        <f t="shared" si="24"/>
        <v>4.75</v>
      </c>
      <c r="T366" s="50"/>
      <c r="U366" s="50"/>
      <c r="V366" s="51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>
        <f t="shared" si="26"/>
        <v>0</v>
      </c>
      <c r="AL366" s="50">
        <v>19.75</v>
      </c>
      <c r="AM366" s="56" t="s">
        <v>1789</v>
      </c>
    </row>
    <row r="367" spans="1:39" x14ac:dyDescent="0.25">
      <c r="A367" s="52" t="s">
        <v>1131</v>
      </c>
      <c r="B367" s="53" t="s">
        <v>1132</v>
      </c>
      <c r="C367" s="62" t="s">
        <v>2342</v>
      </c>
      <c r="D367" s="54"/>
      <c r="E367" s="48">
        <v>0</v>
      </c>
      <c r="F367" s="55"/>
      <c r="G367" s="37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>
        <f t="shared" si="24"/>
        <v>0</v>
      </c>
      <c r="T367" s="50"/>
      <c r="U367" s="50"/>
      <c r="V367" s="51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>
        <f t="shared" si="26"/>
        <v>0</v>
      </c>
      <c r="AL367" s="50">
        <f t="shared" si="23"/>
        <v>0</v>
      </c>
      <c r="AM367" s="56" t="s">
        <v>1789</v>
      </c>
    </row>
    <row r="368" spans="1:39" x14ac:dyDescent="0.25">
      <c r="A368" s="52" t="s">
        <v>1133</v>
      </c>
      <c r="B368" s="53" t="s">
        <v>1134</v>
      </c>
      <c r="C368" s="57" t="s">
        <v>2343</v>
      </c>
      <c r="D368" s="54" t="s">
        <v>477</v>
      </c>
      <c r="E368" s="48">
        <v>100</v>
      </c>
      <c r="F368" s="55"/>
      <c r="G368" s="37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>
        <f t="shared" si="24"/>
        <v>100</v>
      </c>
      <c r="T368" s="50"/>
      <c r="U368" s="50"/>
      <c r="V368" s="51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>
        <f t="shared" si="26"/>
        <v>0</v>
      </c>
      <c r="AL368" s="50">
        <f t="shared" si="23"/>
        <v>100</v>
      </c>
      <c r="AM368" s="56" t="s">
        <v>1796</v>
      </c>
    </row>
    <row r="369" spans="1:39" x14ac:dyDescent="0.25">
      <c r="A369" s="52" t="s">
        <v>1883</v>
      </c>
      <c r="B369" s="53" t="s">
        <v>1884</v>
      </c>
      <c r="C369" s="62" t="s">
        <v>2344</v>
      </c>
      <c r="D369" s="54" t="s">
        <v>904</v>
      </c>
      <c r="E369" s="48">
        <v>0</v>
      </c>
      <c r="F369" s="55"/>
      <c r="G369" s="37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>
        <f t="shared" si="24"/>
        <v>0</v>
      </c>
      <c r="T369" s="50"/>
      <c r="U369" s="50"/>
      <c r="V369" s="51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>
        <f t="shared" si="26"/>
        <v>0</v>
      </c>
      <c r="AL369" s="50">
        <f t="shared" ref="AL369:AL433" si="27">S369-AK369</f>
        <v>0</v>
      </c>
      <c r="AM369" s="56" t="s">
        <v>1787</v>
      </c>
    </row>
    <row r="370" spans="1:39" x14ac:dyDescent="0.25">
      <c r="A370" s="212" t="s">
        <v>1135</v>
      </c>
      <c r="B370" s="213"/>
      <c r="C370" s="214"/>
      <c r="D370" s="47"/>
      <c r="E370" s="48">
        <v>0</v>
      </c>
      <c r="F370" s="55"/>
      <c r="G370" s="37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>
        <f t="shared" si="24"/>
        <v>0</v>
      </c>
      <c r="T370" s="50"/>
      <c r="U370" s="50"/>
      <c r="V370" s="51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>
        <f t="shared" si="26"/>
        <v>0</v>
      </c>
      <c r="AL370" s="50">
        <f t="shared" si="27"/>
        <v>0</v>
      </c>
      <c r="AM370" s="56"/>
    </row>
    <row r="371" spans="1:39" x14ac:dyDescent="0.25">
      <c r="A371" s="52" t="s">
        <v>1136</v>
      </c>
      <c r="B371" s="53" t="s">
        <v>1137</v>
      </c>
      <c r="C371" s="37" t="s">
        <v>2345</v>
      </c>
      <c r="D371" s="54" t="s">
        <v>432</v>
      </c>
      <c r="E371" s="48">
        <v>48.701999999999998</v>
      </c>
      <c r="F371" s="55"/>
      <c r="G371" s="37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>
        <f t="shared" si="24"/>
        <v>48.701999999999998</v>
      </c>
      <c r="T371" s="50"/>
      <c r="U371" s="50"/>
      <c r="V371" s="51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>
        <v>25</v>
      </c>
      <c r="AL371" s="50">
        <f t="shared" si="27"/>
        <v>23.701999999999998</v>
      </c>
      <c r="AM371" s="56" t="s">
        <v>1789</v>
      </c>
    </row>
    <row r="372" spans="1:39" x14ac:dyDescent="0.25">
      <c r="A372" s="52" t="s">
        <v>1138</v>
      </c>
      <c r="B372" s="53" t="s">
        <v>1139</v>
      </c>
      <c r="C372" s="57" t="s">
        <v>2346</v>
      </c>
      <c r="D372" s="54" t="s">
        <v>435</v>
      </c>
      <c r="E372" s="48">
        <v>1027</v>
      </c>
      <c r="F372" s="55"/>
      <c r="G372" s="37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>
        <f t="shared" si="24"/>
        <v>1027</v>
      </c>
      <c r="T372" s="50"/>
      <c r="U372" s="50"/>
      <c r="V372" s="51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>
        <f t="shared" si="26"/>
        <v>0</v>
      </c>
      <c r="AL372" s="50">
        <f t="shared" si="27"/>
        <v>1027</v>
      </c>
      <c r="AM372" s="56" t="s">
        <v>1787</v>
      </c>
    </row>
    <row r="373" spans="1:39" x14ac:dyDescent="0.25">
      <c r="A373" s="52" t="s">
        <v>1140</v>
      </c>
      <c r="B373" s="53" t="s">
        <v>1141</v>
      </c>
      <c r="C373" s="62" t="s">
        <v>2347</v>
      </c>
      <c r="D373" s="54" t="s">
        <v>435</v>
      </c>
      <c r="E373" s="48">
        <v>500</v>
      </c>
      <c r="F373" s="55"/>
      <c r="G373" s="37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>
        <f t="shared" si="24"/>
        <v>500</v>
      </c>
      <c r="T373" s="50"/>
      <c r="U373" s="50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>
        <f t="shared" si="26"/>
        <v>0</v>
      </c>
      <c r="AL373" s="50">
        <f t="shared" si="27"/>
        <v>500</v>
      </c>
      <c r="AM373" s="56" t="s">
        <v>1787</v>
      </c>
    </row>
    <row r="374" spans="1:39" x14ac:dyDescent="0.25">
      <c r="A374" s="52" t="s">
        <v>1142</v>
      </c>
      <c r="B374" s="53" t="s">
        <v>1143</v>
      </c>
      <c r="C374" s="57" t="s">
        <v>2348</v>
      </c>
      <c r="D374" s="54" t="s">
        <v>435</v>
      </c>
      <c r="E374" s="48">
        <v>0.9</v>
      </c>
      <c r="F374" s="55"/>
      <c r="G374" s="37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>
        <f t="shared" si="24"/>
        <v>0.9</v>
      </c>
      <c r="T374" s="50"/>
      <c r="U374" s="50"/>
      <c r="V374" s="51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>
        <f t="shared" si="26"/>
        <v>0</v>
      </c>
      <c r="AL374" s="50">
        <f t="shared" si="27"/>
        <v>0.9</v>
      </c>
      <c r="AM374" s="56" t="s">
        <v>1789</v>
      </c>
    </row>
    <row r="375" spans="1:39" x14ac:dyDescent="0.25">
      <c r="A375" s="52" t="s">
        <v>1142</v>
      </c>
      <c r="B375" s="53" t="s">
        <v>1143</v>
      </c>
      <c r="C375" s="62" t="s">
        <v>2348</v>
      </c>
      <c r="D375" s="54" t="s">
        <v>435</v>
      </c>
      <c r="E375" s="48">
        <v>2478.8000000000002</v>
      </c>
      <c r="F375" s="55"/>
      <c r="G375" s="37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>
        <f t="shared" si="24"/>
        <v>2478.8000000000002</v>
      </c>
      <c r="T375" s="50"/>
      <c r="U375" s="50"/>
      <c r="V375" s="63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>
        <f t="shared" si="26"/>
        <v>0</v>
      </c>
      <c r="AL375" s="50">
        <f t="shared" si="27"/>
        <v>2478.8000000000002</v>
      </c>
      <c r="AM375" s="56" t="s">
        <v>1787</v>
      </c>
    </row>
    <row r="376" spans="1:39" x14ac:dyDescent="0.25">
      <c r="A376" s="52" t="s">
        <v>1144</v>
      </c>
      <c r="B376" s="53" t="s">
        <v>1145</v>
      </c>
      <c r="C376" s="37" t="s">
        <v>1146</v>
      </c>
      <c r="D376" s="54" t="s">
        <v>581</v>
      </c>
      <c r="E376" s="48">
        <v>24.799999999999997</v>
      </c>
      <c r="F376" s="55"/>
      <c r="G376" s="37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>
        <f t="shared" si="24"/>
        <v>24.799999999999997</v>
      </c>
      <c r="T376" s="50">
        <f>1</f>
        <v>1</v>
      </c>
      <c r="U376" s="98"/>
      <c r="V376" s="50"/>
      <c r="W376" s="50">
        <f>1</f>
        <v>1</v>
      </c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>
        <v>5.6</v>
      </c>
      <c r="AL376" s="50">
        <f t="shared" si="27"/>
        <v>19.199999999999996</v>
      </c>
      <c r="AM376" s="56" t="s">
        <v>1789</v>
      </c>
    </row>
    <row r="377" spans="1:39" x14ac:dyDescent="0.25">
      <c r="A377" s="52" t="s">
        <v>1147</v>
      </c>
      <c r="B377" s="53" t="s">
        <v>1217</v>
      </c>
      <c r="C377" s="57" t="s">
        <v>2349</v>
      </c>
      <c r="D377" s="54" t="s">
        <v>435</v>
      </c>
      <c r="E377" s="48">
        <v>50</v>
      </c>
      <c r="F377" s="55"/>
      <c r="G377" s="37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>
        <f t="shared" si="24"/>
        <v>50</v>
      </c>
      <c r="T377" s="50"/>
      <c r="U377" s="50"/>
      <c r="V377" s="51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>
        <f t="shared" si="26"/>
        <v>0</v>
      </c>
      <c r="AL377" s="50">
        <f t="shared" si="27"/>
        <v>50</v>
      </c>
      <c r="AM377" s="56" t="s">
        <v>1787</v>
      </c>
    </row>
    <row r="378" spans="1:39" x14ac:dyDescent="0.25">
      <c r="A378" s="52" t="s">
        <v>1148</v>
      </c>
      <c r="B378" s="53" t="s">
        <v>1149</v>
      </c>
      <c r="C378" s="62" t="s">
        <v>2350</v>
      </c>
      <c r="D378" s="54" t="s">
        <v>432</v>
      </c>
      <c r="E378" s="48">
        <v>4.1029999999999998</v>
      </c>
      <c r="F378" s="55"/>
      <c r="G378" s="37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>
        <f t="shared" si="24"/>
        <v>4.1029999999999998</v>
      </c>
      <c r="T378" s="50"/>
      <c r="U378" s="50"/>
      <c r="V378" s="51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>
        <v>0.15</v>
      </c>
      <c r="AL378" s="50">
        <f t="shared" si="27"/>
        <v>3.9529999999999998</v>
      </c>
      <c r="AM378" s="56" t="s">
        <v>1789</v>
      </c>
    </row>
    <row r="379" spans="1:39" x14ac:dyDescent="0.25">
      <c r="A379" s="52" t="s">
        <v>1150</v>
      </c>
      <c r="B379" s="53" t="s">
        <v>1151</v>
      </c>
      <c r="C379" s="57" t="s">
        <v>2351</v>
      </c>
      <c r="D379" s="54" t="s">
        <v>581</v>
      </c>
      <c r="E379" s="48">
        <v>25.229999999999997</v>
      </c>
      <c r="F379" s="55"/>
      <c r="G379" s="37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>
        <f t="shared" si="24"/>
        <v>25.229999999999997</v>
      </c>
      <c r="T379" s="50"/>
      <c r="U379" s="50"/>
      <c r="V379" s="51"/>
      <c r="W379" s="50">
        <f>1</f>
        <v>1</v>
      </c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>
        <f t="shared" si="26"/>
        <v>1</v>
      </c>
      <c r="AL379" s="50">
        <f t="shared" si="27"/>
        <v>24.229999999999997</v>
      </c>
      <c r="AM379" s="56" t="s">
        <v>1789</v>
      </c>
    </row>
    <row r="380" spans="1:39" x14ac:dyDescent="0.25">
      <c r="A380" s="52" t="s">
        <v>1152</v>
      </c>
      <c r="B380" s="53" t="s">
        <v>1153</v>
      </c>
      <c r="C380" s="37" t="s">
        <v>1973</v>
      </c>
      <c r="D380" s="54" t="s">
        <v>581</v>
      </c>
      <c r="E380" s="48">
        <v>1</v>
      </c>
      <c r="F380" s="55"/>
      <c r="G380" s="37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>
        <f t="shared" si="24"/>
        <v>1</v>
      </c>
      <c r="T380" s="50"/>
      <c r="U380" s="50"/>
      <c r="V380" s="51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>
        <f t="shared" si="26"/>
        <v>0</v>
      </c>
      <c r="AL380" s="50">
        <f t="shared" si="27"/>
        <v>1</v>
      </c>
      <c r="AM380" s="56" t="s">
        <v>1789</v>
      </c>
    </row>
    <row r="381" spans="1:39" x14ac:dyDescent="0.25">
      <c r="A381" s="52" t="s">
        <v>1154</v>
      </c>
      <c r="B381" s="53" t="s">
        <v>1155</v>
      </c>
      <c r="C381" s="57" t="s">
        <v>2352</v>
      </c>
      <c r="D381" s="54" t="s">
        <v>447</v>
      </c>
      <c r="E381" s="48">
        <v>7.4</v>
      </c>
      <c r="F381" s="55"/>
      <c r="G381" s="37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>
        <f t="shared" si="24"/>
        <v>7.4</v>
      </c>
      <c r="T381" s="50"/>
      <c r="U381" s="50"/>
      <c r="V381" s="51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>
        <f t="shared" si="26"/>
        <v>0</v>
      </c>
      <c r="AL381" s="50">
        <f t="shared" si="27"/>
        <v>7.4</v>
      </c>
      <c r="AM381" s="56" t="s">
        <v>1789</v>
      </c>
    </row>
    <row r="382" spans="1:39" x14ac:dyDescent="0.25">
      <c r="A382" s="52" t="s">
        <v>1156</v>
      </c>
      <c r="B382" s="53" t="s">
        <v>1157</v>
      </c>
      <c r="C382" s="62" t="s">
        <v>2353</v>
      </c>
      <c r="D382" s="54" t="s">
        <v>435</v>
      </c>
      <c r="E382" s="48">
        <v>1</v>
      </c>
      <c r="F382" s="55"/>
      <c r="G382" s="37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>
        <f t="shared" si="24"/>
        <v>1</v>
      </c>
      <c r="T382" s="50"/>
      <c r="U382" s="50"/>
      <c r="V382" s="51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>
        <f t="shared" si="26"/>
        <v>0</v>
      </c>
      <c r="AL382" s="50">
        <f t="shared" si="27"/>
        <v>1</v>
      </c>
      <c r="AM382" s="56" t="s">
        <v>1789</v>
      </c>
    </row>
    <row r="383" spans="1:39" x14ac:dyDescent="0.25">
      <c r="A383" s="52" t="s">
        <v>1158</v>
      </c>
      <c r="B383" s="53" t="s">
        <v>1159</v>
      </c>
      <c r="C383" s="37" t="s">
        <v>1160</v>
      </c>
      <c r="D383" s="54" t="s">
        <v>581</v>
      </c>
      <c r="E383" s="48">
        <v>3300</v>
      </c>
      <c r="F383" s="55"/>
      <c r="G383" s="37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>
        <f t="shared" si="24"/>
        <v>3300</v>
      </c>
      <c r="T383" s="50"/>
      <c r="U383" s="50"/>
      <c r="V383" s="51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>
        <v>500</v>
      </c>
      <c r="AL383" s="50">
        <f t="shared" si="27"/>
        <v>2800</v>
      </c>
      <c r="AM383" s="56" t="s">
        <v>1787</v>
      </c>
    </row>
    <row r="384" spans="1:39" x14ac:dyDescent="0.25">
      <c r="A384" s="52" t="s">
        <v>1161</v>
      </c>
      <c r="B384" s="53" t="s">
        <v>1162</v>
      </c>
      <c r="C384" s="56" t="s">
        <v>2354</v>
      </c>
      <c r="D384" s="54" t="s">
        <v>435</v>
      </c>
      <c r="E384" s="48">
        <v>2994.9</v>
      </c>
      <c r="F384" s="55"/>
      <c r="G384" s="37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>
        <f t="shared" si="24"/>
        <v>2994.9</v>
      </c>
      <c r="T384" s="50">
        <f>100</f>
        <v>100</v>
      </c>
      <c r="U384" s="50"/>
      <c r="V384" s="51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>
        <f t="shared" si="26"/>
        <v>100</v>
      </c>
      <c r="AL384" s="50">
        <f t="shared" si="27"/>
        <v>2894.9</v>
      </c>
      <c r="AM384" s="56" t="s">
        <v>1787</v>
      </c>
    </row>
    <row r="385" spans="1:39" x14ac:dyDescent="0.25">
      <c r="A385" s="52" t="s">
        <v>1163</v>
      </c>
      <c r="B385" s="53" t="s">
        <v>1974</v>
      </c>
      <c r="C385" s="56"/>
      <c r="D385" s="54" t="s">
        <v>435</v>
      </c>
      <c r="E385" s="48">
        <v>200</v>
      </c>
      <c r="F385" s="55"/>
      <c r="G385" s="37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>
        <f t="shared" si="24"/>
        <v>200</v>
      </c>
      <c r="T385" s="50"/>
      <c r="U385" s="50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>
        <f t="shared" si="26"/>
        <v>0</v>
      </c>
      <c r="AL385" s="50">
        <f t="shared" si="27"/>
        <v>200</v>
      </c>
      <c r="AM385" s="56" t="s">
        <v>1787</v>
      </c>
    </row>
    <row r="386" spans="1:39" x14ac:dyDescent="0.25">
      <c r="A386" s="52" t="s">
        <v>1164</v>
      </c>
      <c r="B386" s="53" t="s">
        <v>1165</v>
      </c>
      <c r="C386" s="57" t="s">
        <v>2355</v>
      </c>
      <c r="D386" s="54" t="s">
        <v>435</v>
      </c>
      <c r="E386" s="48">
        <v>1450</v>
      </c>
      <c r="F386" s="55"/>
      <c r="G386" s="37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>
        <f t="shared" si="24"/>
        <v>1450</v>
      </c>
      <c r="T386" s="50"/>
      <c r="U386" s="50"/>
      <c r="V386" s="51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>
        <f t="shared" si="26"/>
        <v>0</v>
      </c>
      <c r="AL386" s="50">
        <f t="shared" si="27"/>
        <v>1450</v>
      </c>
      <c r="AM386" s="56" t="s">
        <v>1787</v>
      </c>
    </row>
    <row r="387" spans="1:39" x14ac:dyDescent="0.25">
      <c r="A387" s="52" t="s">
        <v>1166</v>
      </c>
      <c r="B387" s="53" t="s">
        <v>1167</v>
      </c>
      <c r="C387" s="62" t="s">
        <v>2356</v>
      </c>
      <c r="D387" s="54" t="s">
        <v>581</v>
      </c>
      <c r="E387" s="48">
        <v>7.1641999999999975</v>
      </c>
      <c r="F387" s="55"/>
      <c r="G387" s="37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>
        <f>3</f>
        <v>3</v>
      </c>
      <c r="S387" s="50">
        <f t="shared" si="24"/>
        <v>10.164199999999997</v>
      </c>
      <c r="T387" s="50">
        <f>1</f>
        <v>1</v>
      </c>
      <c r="U387" s="50"/>
      <c r="V387" s="51"/>
      <c r="W387" s="50">
        <f>1</f>
        <v>1</v>
      </c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>
        <v>3.6</v>
      </c>
      <c r="AL387" s="50">
        <f t="shared" si="27"/>
        <v>6.5641999999999978</v>
      </c>
      <c r="AM387" s="56" t="s">
        <v>1789</v>
      </c>
    </row>
    <row r="388" spans="1:39" x14ac:dyDescent="0.25">
      <c r="A388" s="52" t="s">
        <v>1168</v>
      </c>
      <c r="B388" s="53" t="s">
        <v>1169</v>
      </c>
      <c r="C388" s="57" t="s">
        <v>2357</v>
      </c>
      <c r="D388" s="54" t="s">
        <v>581</v>
      </c>
      <c r="E388" s="48">
        <v>88.5</v>
      </c>
      <c r="F388" s="55"/>
      <c r="G388" s="37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>
        <f t="shared" si="24"/>
        <v>88.5</v>
      </c>
      <c r="T388" s="50"/>
      <c r="U388" s="50"/>
      <c r="V388" s="51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>
        <v>0.1</v>
      </c>
      <c r="AL388" s="50">
        <f t="shared" si="27"/>
        <v>88.4</v>
      </c>
      <c r="AM388" s="56" t="s">
        <v>1789</v>
      </c>
    </row>
    <row r="389" spans="1:39" x14ac:dyDescent="0.25">
      <c r="A389" s="52" t="s">
        <v>1170</v>
      </c>
      <c r="B389" s="53" t="s">
        <v>1171</v>
      </c>
      <c r="C389" s="62" t="s">
        <v>2358</v>
      </c>
      <c r="D389" s="54" t="s">
        <v>435</v>
      </c>
      <c r="E389" s="48">
        <v>4100</v>
      </c>
      <c r="F389" s="55"/>
      <c r="G389" s="37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>
        <f t="shared" si="24"/>
        <v>4100</v>
      </c>
      <c r="T389" s="50"/>
      <c r="U389" s="50"/>
      <c r="V389" s="51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>
        <f t="shared" si="26"/>
        <v>0</v>
      </c>
      <c r="AL389" s="50">
        <f t="shared" si="27"/>
        <v>4100</v>
      </c>
      <c r="AM389" s="56" t="s">
        <v>1787</v>
      </c>
    </row>
    <row r="390" spans="1:39" x14ac:dyDescent="0.25">
      <c r="A390" s="52" t="s">
        <v>1172</v>
      </c>
      <c r="B390" s="53" t="s">
        <v>1173</v>
      </c>
      <c r="C390" s="57" t="s">
        <v>2359</v>
      </c>
      <c r="D390" s="54" t="s">
        <v>435</v>
      </c>
      <c r="E390" s="48">
        <v>600</v>
      </c>
      <c r="F390" s="55"/>
      <c r="G390" s="37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>
        <f t="shared" si="24"/>
        <v>600</v>
      </c>
      <c r="T390" s="50"/>
      <c r="U390" s="50"/>
      <c r="V390" s="51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>
        <f t="shared" si="26"/>
        <v>0</v>
      </c>
      <c r="AL390" s="50">
        <f t="shared" si="27"/>
        <v>600</v>
      </c>
      <c r="AM390" s="56" t="s">
        <v>1787</v>
      </c>
    </row>
    <row r="391" spans="1:39" x14ac:dyDescent="0.25">
      <c r="A391" s="52" t="s">
        <v>1174</v>
      </c>
      <c r="B391" s="53" t="s">
        <v>1175</v>
      </c>
      <c r="C391" s="62" t="s">
        <v>2360</v>
      </c>
      <c r="D391" s="54" t="s">
        <v>581</v>
      </c>
      <c r="E391" s="48">
        <v>1</v>
      </c>
      <c r="F391" s="55"/>
      <c r="G391" s="37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>
        <f t="shared" si="24"/>
        <v>1</v>
      </c>
      <c r="T391" s="50"/>
      <c r="U391" s="50"/>
      <c r="V391" s="51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>
        <f t="shared" si="26"/>
        <v>0</v>
      </c>
      <c r="AL391" s="50">
        <f t="shared" si="27"/>
        <v>1</v>
      </c>
      <c r="AM391" s="56" t="s">
        <v>1789</v>
      </c>
    </row>
    <row r="392" spans="1:39" x14ac:dyDescent="0.25">
      <c r="A392" s="52" t="s">
        <v>1176</v>
      </c>
      <c r="B392" s="53" t="s">
        <v>1177</v>
      </c>
      <c r="C392" s="57" t="s">
        <v>2361</v>
      </c>
      <c r="D392" s="54" t="s">
        <v>435</v>
      </c>
      <c r="E392" s="48">
        <v>5946.4</v>
      </c>
      <c r="F392" s="55"/>
      <c r="G392" s="37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>
        <f t="shared" si="24"/>
        <v>5946.4</v>
      </c>
      <c r="T392" s="50"/>
      <c r="U392" s="50"/>
      <c r="V392" s="51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>
        <f t="shared" si="26"/>
        <v>0</v>
      </c>
      <c r="AL392" s="50">
        <f t="shared" si="27"/>
        <v>5946.4</v>
      </c>
      <c r="AM392" s="56" t="s">
        <v>1787</v>
      </c>
    </row>
    <row r="393" spans="1:39" x14ac:dyDescent="0.25">
      <c r="A393" s="52" t="s">
        <v>1178</v>
      </c>
      <c r="B393" s="53" t="s">
        <v>1179</v>
      </c>
      <c r="C393" s="56" t="s">
        <v>2362</v>
      </c>
      <c r="D393" s="54" t="s">
        <v>435</v>
      </c>
      <c r="E393" s="48">
        <v>450</v>
      </c>
      <c r="F393" s="55"/>
      <c r="G393" s="37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>
        <f t="shared" si="24"/>
        <v>450</v>
      </c>
      <c r="T393" s="50"/>
      <c r="U393" s="50"/>
      <c r="V393" s="51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>
        <f t="shared" si="26"/>
        <v>0</v>
      </c>
      <c r="AL393" s="50">
        <f t="shared" si="27"/>
        <v>450</v>
      </c>
      <c r="AM393" s="56" t="s">
        <v>1787</v>
      </c>
    </row>
    <row r="394" spans="1:39" x14ac:dyDescent="0.25">
      <c r="A394" s="52" t="s">
        <v>1180</v>
      </c>
      <c r="B394" s="53" t="s">
        <v>1181</v>
      </c>
      <c r="C394" s="57" t="s">
        <v>2363</v>
      </c>
      <c r="D394" s="54" t="s">
        <v>435</v>
      </c>
      <c r="E394" s="48">
        <v>90</v>
      </c>
      <c r="F394" s="55"/>
      <c r="G394" s="37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>
        <f t="shared" ref="S394:S419" si="28">SUM(E394:R394)</f>
        <v>90</v>
      </c>
      <c r="T394" s="50"/>
      <c r="U394" s="50"/>
      <c r="V394" s="51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>
        <f t="shared" si="26"/>
        <v>0</v>
      </c>
      <c r="AL394" s="50">
        <f t="shared" si="27"/>
        <v>90</v>
      </c>
      <c r="AM394" s="56" t="s">
        <v>1787</v>
      </c>
    </row>
    <row r="395" spans="1:39" x14ac:dyDescent="0.25">
      <c r="A395" s="52" t="s">
        <v>1182</v>
      </c>
      <c r="B395" s="53" t="s">
        <v>1183</v>
      </c>
      <c r="C395" s="62" t="s">
        <v>2356</v>
      </c>
      <c r="D395" s="54" t="s">
        <v>581</v>
      </c>
      <c r="E395" s="48">
        <v>5</v>
      </c>
      <c r="F395" s="55"/>
      <c r="G395" s="37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>
        <f t="shared" si="28"/>
        <v>5</v>
      </c>
      <c r="T395" s="50"/>
      <c r="U395" s="50"/>
      <c r="V395" s="51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>
        <f t="shared" si="26"/>
        <v>0</v>
      </c>
      <c r="AL395" s="50">
        <f t="shared" si="27"/>
        <v>5</v>
      </c>
      <c r="AM395" s="56" t="s">
        <v>1789</v>
      </c>
    </row>
    <row r="396" spans="1:39" x14ac:dyDescent="0.25">
      <c r="A396" s="52" t="s">
        <v>1184</v>
      </c>
      <c r="B396" s="53" t="s">
        <v>1185</v>
      </c>
      <c r="C396" s="57" t="s">
        <v>2364</v>
      </c>
      <c r="D396" s="54" t="s">
        <v>435</v>
      </c>
      <c r="E396" s="48">
        <v>1200</v>
      </c>
      <c r="F396" s="55"/>
      <c r="G396" s="37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>
        <f t="shared" si="28"/>
        <v>1200</v>
      </c>
      <c r="T396" s="50"/>
      <c r="U396" s="50"/>
      <c r="V396" s="51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>
        <f t="shared" si="26"/>
        <v>0</v>
      </c>
      <c r="AL396" s="50">
        <f t="shared" si="27"/>
        <v>1200</v>
      </c>
      <c r="AM396" s="56" t="s">
        <v>1787</v>
      </c>
    </row>
    <row r="397" spans="1:39" x14ac:dyDescent="0.25">
      <c r="A397" s="52" t="s">
        <v>1186</v>
      </c>
      <c r="B397" s="53" t="s">
        <v>1187</v>
      </c>
      <c r="C397" s="62" t="s">
        <v>2365</v>
      </c>
      <c r="D397" s="54" t="s">
        <v>435</v>
      </c>
      <c r="E397" s="48">
        <v>205</v>
      </c>
      <c r="F397" s="55"/>
      <c r="G397" s="37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>
        <f t="shared" si="28"/>
        <v>205</v>
      </c>
      <c r="T397" s="50"/>
      <c r="U397" s="50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>
        <f t="shared" si="26"/>
        <v>0</v>
      </c>
      <c r="AL397" s="50">
        <f t="shared" si="27"/>
        <v>205</v>
      </c>
      <c r="AM397" s="56" t="s">
        <v>1787</v>
      </c>
    </row>
    <row r="398" spans="1:39" x14ac:dyDescent="0.25">
      <c r="A398" s="52" t="s">
        <v>1188</v>
      </c>
      <c r="B398" s="53" t="s">
        <v>1189</v>
      </c>
      <c r="C398" s="37" t="s">
        <v>2190</v>
      </c>
      <c r="D398" s="54" t="s">
        <v>581</v>
      </c>
      <c r="E398" s="48">
        <v>0</v>
      </c>
      <c r="F398" s="55"/>
      <c r="G398" s="37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>
        <f t="shared" si="28"/>
        <v>0</v>
      </c>
      <c r="T398" s="50"/>
      <c r="U398" s="50"/>
      <c r="V398" s="51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>
        <f t="shared" si="26"/>
        <v>0</v>
      </c>
      <c r="AL398" s="50">
        <f t="shared" si="27"/>
        <v>0</v>
      </c>
      <c r="AM398" s="56"/>
    </row>
    <row r="399" spans="1:39" x14ac:dyDescent="0.25">
      <c r="A399" s="52" t="s">
        <v>1190</v>
      </c>
      <c r="B399" s="53" t="s">
        <v>1191</v>
      </c>
      <c r="C399" s="37" t="s">
        <v>2366</v>
      </c>
      <c r="D399" s="54" t="s">
        <v>447</v>
      </c>
      <c r="E399" s="48">
        <v>2</v>
      </c>
      <c r="F399" s="55"/>
      <c r="G399" s="37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>
        <f t="shared" si="28"/>
        <v>2</v>
      </c>
      <c r="T399" s="50"/>
      <c r="U399" s="50"/>
      <c r="V399" s="51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>
        <f t="shared" si="26"/>
        <v>0</v>
      </c>
      <c r="AL399" s="50">
        <f t="shared" si="27"/>
        <v>2</v>
      </c>
      <c r="AM399" s="56" t="s">
        <v>1789</v>
      </c>
    </row>
    <row r="400" spans="1:39" x14ac:dyDescent="0.25">
      <c r="A400" s="52" t="s">
        <v>1192</v>
      </c>
      <c r="B400" s="53" t="s">
        <v>1193</v>
      </c>
      <c r="C400" s="37" t="s">
        <v>2367</v>
      </c>
      <c r="D400" s="54" t="s">
        <v>581</v>
      </c>
      <c r="E400" s="48">
        <v>25</v>
      </c>
      <c r="F400" s="55"/>
      <c r="G400" s="37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>
        <f t="shared" si="28"/>
        <v>25</v>
      </c>
      <c r="T400" s="50"/>
      <c r="U400" s="50"/>
      <c r="V400" s="51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>
        <f t="shared" si="26"/>
        <v>0</v>
      </c>
      <c r="AL400" s="50">
        <f t="shared" si="27"/>
        <v>25</v>
      </c>
      <c r="AM400" s="56" t="s">
        <v>1787</v>
      </c>
    </row>
    <row r="401" spans="1:39" x14ac:dyDescent="0.25">
      <c r="A401" s="75" t="s">
        <v>1194</v>
      </c>
      <c r="B401" s="53" t="s">
        <v>1195</v>
      </c>
      <c r="C401" s="62" t="s">
        <v>2368</v>
      </c>
      <c r="D401" s="54" t="s">
        <v>435</v>
      </c>
      <c r="E401" s="48">
        <v>1000</v>
      </c>
      <c r="F401" s="55"/>
      <c r="G401" s="37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>
        <f t="shared" si="28"/>
        <v>1000</v>
      </c>
      <c r="T401" s="50"/>
      <c r="U401" s="50"/>
      <c r="V401" s="51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>
        <f t="shared" si="26"/>
        <v>0</v>
      </c>
      <c r="AL401" s="50">
        <f t="shared" si="27"/>
        <v>1000</v>
      </c>
      <c r="AM401" s="56" t="s">
        <v>1787</v>
      </c>
    </row>
    <row r="402" spans="1:39" x14ac:dyDescent="0.25">
      <c r="A402" s="52" t="s">
        <v>1196</v>
      </c>
      <c r="B402" s="53" t="s">
        <v>1197</v>
      </c>
      <c r="C402" s="57" t="s">
        <v>2369</v>
      </c>
      <c r="D402" s="54" t="s">
        <v>581</v>
      </c>
      <c r="E402" s="48">
        <v>250</v>
      </c>
      <c r="F402" s="55"/>
      <c r="G402" s="37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>
        <f t="shared" si="28"/>
        <v>250</v>
      </c>
      <c r="T402" s="50"/>
      <c r="U402" s="50"/>
      <c r="V402" s="51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>
        <f t="shared" si="26"/>
        <v>0</v>
      </c>
      <c r="AL402" s="50">
        <f t="shared" si="27"/>
        <v>250</v>
      </c>
      <c r="AM402" s="56" t="s">
        <v>1787</v>
      </c>
    </row>
    <row r="403" spans="1:39" ht="15.75" x14ac:dyDescent="0.25">
      <c r="A403" s="52" t="s">
        <v>1198</v>
      </c>
      <c r="B403" s="53" t="s">
        <v>2370</v>
      </c>
      <c r="C403" s="37" t="s">
        <v>2371</v>
      </c>
      <c r="D403" s="54" t="s">
        <v>581</v>
      </c>
      <c r="E403" s="48">
        <v>0</v>
      </c>
      <c r="F403" s="55"/>
      <c r="G403" s="37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>
        <f t="shared" si="28"/>
        <v>0</v>
      </c>
      <c r="T403" s="50"/>
      <c r="U403" s="50"/>
      <c r="V403" s="51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>
        <f t="shared" si="26"/>
        <v>0</v>
      </c>
      <c r="AL403" s="50">
        <f t="shared" si="27"/>
        <v>0</v>
      </c>
      <c r="AM403" s="56" t="s">
        <v>1788</v>
      </c>
    </row>
    <row r="404" spans="1:39" x14ac:dyDescent="0.25">
      <c r="A404" s="52" t="s">
        <v>1199</v>
      </c>
      <c r="B404" s="53" t="s">
        <v>1200</v>
      </c>
      <c r="C404" s="57" t="s">
        <v>2372</v>
      </c>
      <c r="D404" s="54" t="s">
        <v>435</v>
      </c>
      <c r="E404" s="48">
        <v>1000</v>
      </c>
      <c r="F404" s="55"/>
      <c r="G404" s="37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>
        <f t="shared" si="28"/>
        <v>1000</v>
      </c>
      <c r="T404" s="50"/>
      <c r="U404" s="50"/>
      <c r="V404" s="51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>
        <f t="shared" si="26"/>
        <v>0</v>
      </c>
      <c r="AL404" s="50">
        <f t="shared" si="27"/>
        <v>1000</v>
      </c>
      <c r="AM404" s="56" t="s">
        <v>1787</v>
      </c>
    </row>
    <row r="405" spans="1:39" x14ac:dyDescent="0.25">
      <c r="A405" s="52" t="s">
        <v>1201</v>
      </c>
      <c r="B405" s="53" t="s">
        <v>1202</v>
      </c>
      <c r="C405" s="62" t="s">
        <v>2373</v>
      </c>
      <c r="D405" s="54" t="s">
        <v>468</v>
      </c>
      <c r="E405" s="48">
        <v>0</v>
      </c>
      <c r="F405" s="55"/>
      <c r="G405" s="37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>
        <f t="shared" si="28"/>
        <v>0</v>
      </c>
      <c r="T405" s="50"/>
      <c r="U405" s="50"/>
      <c r="V405" s="51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>
        <f t="shared" si="26"/>
        <v>0</v>
      </c>
      <c r="AL405" s="50">
        <f t="shared" si="27"/>
        <v>0</v>
      </c>
      <c r="AM405" s="56" t="s">
        <v>1787</v>
      </c>
    </row>
    <row r="406" spans="1:39" x14ac:dyDescent="0.25">
      <c r="A406" s="52" t="s">
        <v>1203</v>
      </c>
      <c r="B406" s="53" t="s">
        <v>1980</v>
      </c>
      <c r="C406" s="57" t="s">
        <v>2374</v>
      </c>
      <c r="D406" s="54" t="s">
        <v>435</v>
      </c>
      <c r="E406" s="48">
        <v>142</v>
      </c>
      <c r="F406" s="55"/>
      <c r="G406" s="37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>
        <f t="shared" si="28"/>
        <v>142</v>
      </c>
      <c r="T406" s="50"/>
      <c r="U406" s="50"/>
      <c r="V406" s="51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>
        <f t="shared" si="26"/>
        <v>0</v>
      </c>
      <c r="AL406" s="50">
        <f t="shared" si="27"/>
        <v>142</v>
      </c>
      <c r="AM406" s="56" t="s">
        <v>1787</v>
      </c>
    </row>
    <row r="407" spans="1:39" x14ac:dyDescent="0.25">
      <c r="A407" s="52" t="s">
        <v>1204</v>
      </c>
      <c r="B407" s="53" t="s">
        <v>1205</v>
      </c>
      <c r="C407" s="62" t="s">
        <v>2375</v>
      </c>
      <c r="D407" s="54" t="s">
        <v>435</v>
      </c>
      <c r="E407" s="48">
        <v>200</v>
      </c>
      <c r="F407" s="55"/>
      <c r="G407" s="37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>
        <f t="shared" si="28"/>
        <v>200</v>
      </c>
      <c r="T407" s="50"/>
      <c r="U407" s="50"/>
      <c r="V407" s="51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>
        <f t="shared" si="26"/>
        <v>0</v>
      </c>
      <c r="AL407" s="50">
        <f t="shared" si="27"/>
        <v>200</v>
      </c>
      <c r="AM407" s="56" t="s">
        <v>1787</v>
      </c>
    </row>
    <row r="408" spans="1:39" x14ac:dyDescent="0.25">
      <c r="A408" s="52" t="s">
        <v>1206</v>
      </c>
      <c r="B408" s="53" t="s">
        <v>1207</v>
      </c>
      <c r="C408" s="57" t="s">
        <v>2376</v>
      </c>
      <c r="D408" s="54" t="s">
        <v>435</v>
      </c>
      <c r="E408" s="48">
        <v>250</v>
      </c>
      <c r="F408" s="55"/>
      <c r="G408" s="37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>
        <f t="shared" si="28"/>
        <v>250</v>
      </c>
      <c r="T408" s="50"/>
      <c r="U408" s="50"/>
      <c r="V408" s="51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>
        <f t="shared" si="26"/>
        <v>0</v>
      </c>
      <c r="AL408" s="50">
        <f t="shared" si="27"/>
        <v>250</v>
      </c>
      <c r="AM408" s="157" t="s">
        <v>1787</v>
      </c>
    </row>
    <row r="409" spans="1:39" x14ac:dyDescent="0.25">
      <c r="A409" s="52" t="s">
        <v>1208</v>
      </c>
      <c r="B409" s="53" t="s">
        <v>1209</v>
      </c>
      <c r="C409" s="62" t="s">
        <v>2377</v>
      </c>
      <c r="D409" s="54" t="s">
        <v>435</v>
      </c>
      <c r="E409" s="48">
        <v>1000</v>
      </c>
      <c r="F409" s="55"/>
      <c r="G409" s="37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>
        <f t="shared" si="28"/>
        <v>1000</v>
      </c>
      <c r="T409" s="50"/>
      <c r="U409" s="50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>
        <f t="shared" si="26"/>
        <v>0</v>
      </c>
      <c r="AL409" s="50">
        <f t="shared" si="27"/>
        <v>1000</v>
      </c>
      <c r="AM409" s="56" t="s">
        <v>1787</v>
      </c>
    </row>
    <row r="410" spans="1:39" x14ac:dyDescent="0.25">
      <c r="A410" s="52" t="s">
        <v>1210</v>
      </c>
      <c r="B410" s="53" t="s">
        <v>1211</v>
      </c>
      <c r="C410" s="57" t="s">
        <v>2378</v>
      </c>
      <c r="D410" s="54" t="s">
        <v>435</v>
      </c>
      <c r="E410" s="48">
        <v>10</v>
      </c>
      <c r="F410" s="55"/>
      <c r="G410" s="37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>
        <f t="shared" si="28"/>
        <v>10</v>
      </c>
      <c r="T410" s="50"/>
      <c r="U410" s="50"/>
      <c r="V410" s="51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>
        <v>3</v>
      </c>
      <c r="AL410" s="50">
        <f t="shared" si="27"/>
        <v>7</v>
      </c>
      <c r="AM410" s="56" t="s">
        <v>1787</v>
      </c>
    </row>
    <row r="411" spans="1:39" x14ac:dyDescent="0.25">
      <c r="A411" s="52" t="s">
        <v>1212</v>
      </c>
      <c r="B411" s="53" t="s">
        <v>1213</v>
      </c>
      <c r="C411" s="62" t="s">
        <v>2379</v>
      </c>
      <c r="D411" s="54"/>
      <c r="E411" s="48">
        <v>100</v>
      </c>
      <c r="F411" s="55"/>
      <c r="G411" s="37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>
        <f t="shared" si="28"/>
        <v>100</v>
      </c>
      <c r="T411" s="50"/>
      <c r="U411" s="50"/>
      <c r="V411" s="51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>
        <f t="shared" si="26"/>
        <v>0</v>
      </c>
      <c r="AL411" s="50">
        <f t="shared" si="27"/>
        <v>100</v>
      </c>
      <c r="AM411" s="56" t="s">
        <v>1787</v>
      </c>
    </row>
    <row r="412" spans="1:39" x14ac:dyDescent="0.25">
      <c r="A412" s="52" t="s">
        <v>1214</v>
      </c>
      <c r="B412" s="53" t="s">
        <v>1215</v>
      </c>
      <c r="C412" s="57" t="s">
        <v>2380</v>
      </c>
      <c r="D412" s="54" t="s">
        <v>581</v>
      </c>
      <c r="E412" s="48">
        <v>485</v>
      </c>
      <c r="F412" s="55"/>
      <c r="G412" s="37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>
        <f t="shared" si="28"/>
        <v>485</v>
      </c>
      <c r="T412" s="50"/>
      <c r="U412" s="50"/>
      <c r="V412" s="51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>
        <f t="shared" si="26"/>
        <v>0</v>
      </c>
      <c r="AL412" s="50">
        <f t="shared" si="27"/>
        <v>485</v>
      </c>
      <c r="AM412" s="56" t="s">
        <v>1787</v>
      </c>
    </row>
    <row r="413" spans="1:39" x14ac:dyDescent="0.25">
      <c r="A413" s="52" t="s">
        <v>1216</v>
      </c>
      <c r="B413" s="99" t="s">
        <v>1217</v>
      </c>
      <c r="C413" s="62" t="s">
        <v>2349</v>
      </c>
      <c r="D413" s="54"/>
      <c r="E413" s="48">
        <v>37</v>
      </c>
      <c r="F413" s="55"/>
      <c r="G413" s="37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>
        <f t="shared" si="28"/>
        <v>37</v>
      </c>
      <c r="T413" s="50"/>
      <c r="U413" s="50"/>
      <c r="V413" s="51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>
        <f t="shared" si="26"/>
        <v>0</v>
      </c>
      <c r="AL413" s="50">
        <f t="shared" si="27"/>
        <v>37</v>
      </c>
      <c r="AM413" s="56" t="s">
        <v>1787</v>
      </c>
    </row>
    <row r="414" spans="1:39" x14ac:dyDescent="0.25">
      <c r="A414" s="52" t="s">
        <v>1218</v>
      </c>
      <c r="B414" s="100" t="s">
        <v>1219</v>
      </c>
      <c r="C414" s="57" t="s">
        <v>2381</v>
      </c>
      <c r="D414" s="54" t="s">
        <v>435</v>
      </c>
      <c r="E414" s="48">
        <v>100</v>
      </c>
      <c r="F414" s="55"/>
      <c r="G414" s="37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>
        <f t="shared" si="28"/>
        <v>100</v>
      </c>
      <c r="T414" s="50"/>
      <c r="U414" s="50"/>
      <c r="V414" s="51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>
        <v>100</v>
      </c>
      <c r="AL414" s="50">
        <f t="shared" si="27"/>
        <v>0</v>
      </c>
      <c r="AM414" s="56" t="s">
        <v>1787</v>
      </c>
    </row>
    <row r="415" spans="1:39" x14ac:dyDescent="0.25">
      <c r="A415" s="52" t="s">
        <v>1220</v>
      </c>
      <c r="B415" s="53" t="s">
        <v>1221</v>
      </c>
      <c r="C415" s="56"/>
      <c r="D415" s="54"/>
      <c r="E415" s="48">
        <v>1000</v>
      </c>
      <c r="F415" s="55"/>
      <c r="G415" s="37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>
        <f t="shared" si="28"/>
        <v>1000</v>
      </c>
      <c r="T415" s="50"/>
      <c r="U415" s="50"/>
      <c r="V415" s="51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>
        <f t="shared" si="26"/>
        <v>0</v>
      </c>
      <c r="AL415" s="50">
        <f t="shared" si="27"/>
        <v>1000</v>
      </c>
      <c r="AM415" s="56" t="s">
        <v>1797</v>
      </c>
    </row>
    <row r="416" spans="1:39" x14ac:dyDescent="0.25">
      <c r="A416" s="52" t="s">
        <v>1222</v>
      </c>
      <c r="B416" s="101" t="s">
        <v>1223</v>
      </c>
      <c r="C416" s="56"/>
      <c r="D416" s="54" t="s">
        <v>435</v>
      </c>
      <c r="E416" s="48">
        <v>250</v>
      </c>
      <c r="F416" s="55"/>
      <c r="G416" s="37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>
        <f t="shared" si="28"/>
        <v>250</v>
      </c>
      <c r="T416" s="50"/>
      <c r="U416" s="50"/>
      <c r="V416" s="51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>
        <f t="shared" si="26"/>
        <v>0</v>
      </c>
      <c r="AL416" s="50">
        <f t="shared" si="27"/>
        <v>250</v>
      </c>
      <c r="AM416" s="56" t="s">
        <v>1787</v>
      </c>
    </row>
    <row r="417" spans="1:39" x14ac:dyDescent="0.25">
      <c r="A417" s="52" t="s">
        <v>1224</v>
      </c>
      <c r="B417" s="53" t="s">
        <v>2382</v>
      </c>
      <c r="C417" s="56"/>
      <c r="D417" s="54"/>
      <c r="E417" s="48">
        <v>2</v>
      </c>
      <c r="F417" s="55"/>
      <c r="G417" s="37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>
        <f t="shared" si="28"/>
        <v>2</v>
      </c>
      <c r="T417" s="50"/>
      <c r="U417" s="50"/>
      <c r="V417" s="51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>
        <f t="shared" si="26"/>
        <v>0</v>
      </c>
      <c r="AL417" s="50">
        <f t="shared" si="27"/>
        <v>2</v>
      </c>
      <c r="AM417" s="56"/>
    </row>
    <row r="418" spans="1:39" x14ac:dyDescent="0.25">
      <c r="A418" s="59" t="s">
        <v>1225</v>
      </c>
      <c r="B418" s="101" t="s">
        <v>1226</v>
      </c>
      <c r="C418" s="102"/>
      <c r="D418" s="142"/>
      <c r="E418" s="48">
        <v>1</v>
      </c>
      <c r="F418" s="86"/>
      <c r="G418" s="87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>
        <f t="shared" si="28"/>
        <v>1</v>
      </c>
      <c r="T418" s="88"/>
      <c r="U418" s="88"/>
      <c r="V418" s="89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  <c r="AH418" s="88"/>
      <c r="AI418" s="88"/>
      <c r="AJ418" s="88"/>
      <c r="AK418" s="50">
        <f t="shared" si="26"/>
        <v>0</v>
      </c>
      <c r="AL418" s="50">
        <f t="shared" si="27"/>
        <v>1</v>
      </c>
      <c r="AM418" s="56" t="s">
        <v>1788</v>
      </c>
    </row>
    <row r="419" spans="1:39" x14ac:dyDescent="0.25">
      <c r="A419" s="52" t="s">
        <v>1227</v>
      </c>
      <c r="B419" s="53" t="s">
        <v>2383</v>
      </c>
      <c r="C419" s="56"/>
      <c r="D419" s="54"/>
      <c r="E419" s="48">
        <v>2</v>
      </c>
      <c r="F419" s="55"/>
      <c r="G419" s="37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88">
        <f t="shared" si="28"/>
        <v>2</v>
      </c>
      <c r="T419" s="50"/>
      <c r="U419" s="50"/>
      <c r="V419" s="51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>
        <f t="shared" si="26"/>
        <v>0</v>
      </c>
      <c r="AL419" s="50">
        <f t="shared" si="27"/>
        <v>2</v>
      </c>
      <c r="AM419" s="56" t="s">
        <v>1788</v>
      </c>
    </row>
    <row r="420" spans="1:39" x14ac:dyDescent="0.25">
      <c r="A420" s="52" t="s">
        <v>1228</v>
      </c>
      <c r="B420" s="53" t="s">
        <v>1229</v>
      </c>
      <c r="C420" s="56"/>
      <c r="D420" s="54" t="s">
        <v>435</v>
      </c>
      <c r="E420" s="48">
        <v>500</v>
      </c>
      <c r="F420" s="55"/>
      <c r="G420" s="37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>
        <f>SUM(E420:R420)</f>
        <v>500</v>
      </c>
      <c r="T420" s="50"/>
      <c r="U420" s="50"/>
      <c r="V420" s="51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>
        <f t="shared" si="26"/>
        <v>0</v>
      </c>
      <c r="AL420" s="50">
        <f t="shared" si="27"/>
        <v>500</v>
      </c>
      <c r="AM420" s="56" t="s">
        <v>1787</v>
      </c>
    </row>
    <row r="421" spans="1:39" x14ac:dyDescent="0.25">
      <c r="A421" s="90" t="s">
        <v>1814</v>
      </c>
      <c r="B421" s="53" t="s">
        <v>1815</v>
      </c>
      <c r="C421" s="103"/>
      <c r="D421" s="143" t="s">
        <v>435</v>
      </c>
      <c r="E421" s="48">
        <v>500</v>
      </c>
      <c r="F421" s="92"/>
      <c r="G421" s="93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50">
        <f t="shared" ref="S421:S483" si="29">SUM(E421:R421)</f>
        <v>500</v>
      </c>
      <c r="T421" s="94"/>
      <c r="U421" s="94"/>
      <c r="V421" s="95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50">
        <f t="shared" ref="AK421:AK483" si="30">SUM(T421:AJ421)</f>
        <v>0</v>
      </c>
      <c r="AL421" s="50">
        <f t="shared" si="27"/>
        <v>500</v>
      </c>
      <c r="AM421" s="56" t="s">
        <v>1787</v>
      </c>
    </row>
    <row r="422" spans="1:39" x14ac:dyDescent="0.25">
      <c r="A422" s="90" t="s">
        <v>1985</v>
      </c>
      <c r="B422" s="53" t="s">
        <v>1986</v>
      </c>
      <c r="C422" s="103"/>
      <c r="D422" s="54" t="s">
        <v>447</v>
      </c>
      <c r="E422" s="48">
        <v>1</v>
      </c>
      <c r="F422" s="92"/>
      <c r="G422" s="93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50">
        <f t="shared" si="29"/>
        <v>1</v>
      </c>
      <c r="T422" s="94"/>
      <c r="U422" s="94"/>
      <c r="V422" s="95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50">
        <f t="shared" si="30"/>
        <v>0</v>
      </c>
      <c r="AL422" s="50">
        <f t="shared" si="27"/>
        <v>1</v>
      </c>
      <c r="AM422" s="56" t="s">
        <v>1789</v>
      </c>
    </row>
    <row r="423" spans="1:39" x14ac:dyDescent="0.25">
      <c r="A423" s="90" t="s">
        <v>1987</v>
      </c>
      <c r="B423" s="53" t="s">
        <v>1988</v>
      </c>
      <c r="C423" s="103"/>
      <c r="D423" s="54" t="s">
        <v>468</v>
      </c>
      <c r="E423" s="48">
        <v>250</v>
      </c>
      <c r="F423" s="92"/>
      <c r="G423" s="93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50">
        <f t="shared" si="29"/>
        <v>250</v>
      </c>
      <c r="T423" s="94"/>
      <c r="U423" s="94"/>
      <c r="V423" s="95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50">
        <f t="shared" si="30"/>
        <v>0</v>
      </c>
      <c r="AL423" s="50">
        <f t="shared" si="27"/>
        <v>250</v>
      </c>
      <c r="AM423" s="56" t="s">
        <v>1787</v>
      </c>
    </row>
    <row r="424" spans="1:39" x14ac:dyDescent="0.25">
      <c r="A424" s="90" t="s">
        <v>1995</v>
      </c>
      <c r="B424" s="53" t="s">
        <v>1996</v>
      </c>
      <c r="C424" s="103"/>
      <c r="D424" s="54" t="s">
        <v>447</v>
      </c>
      <c r="E424" s="48">
        <v>1</v>
      </c>
      <c r="F424" s="92"/>
      <c r="G424" s="93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50">
        <f t="shared" si="29"/>
        <v>1</v>
      </c>
      <c r="T424" s="94"/>
      <c r="U424" s="94"/>
      <c r="V424" s="95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50">
        <f t="shared" si="30"/>
        <v>0</v>
      </c>
      <c r="AL424" s="50">
        <f t="shared" si="27"/>
        <v>1</v>
      </c>
      <c r="AM424" s="56" t="s">
        <v>1789</v>
      </c>
    </row>
    <row r="425" spans="1:39" x14ac:dyDescent="0.25">
      <c r="A425" s="105" t="s">
        <v>2458</v>
      </c>
      <c r="B425" s="171" t="s">
        <v>2459</v>
      </c>
      <c r="C425" s="172"/>
      <c r="D425" s="143"/>
      <c r="E425" s="48"/>
      <c r="F425" s="92"/>
      <c r="G425" s="93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5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>
        <v>1</v>
      </c>
      <c r="AM425" s="56" t="s">
        <v>1789</v>
      </c>
    </row>
    <row r="426" spans="1:39" x14ac:dyDescent="0.25">
      <c r="A426" s="212" t="s">
        <v>1230</v>
      </c>
      <c r="B426" s="213"/>
      <c r="C426" s="214"/>
      <c r="D426" s="144"/>
      <c r="E426" s="48">
        <v>0</v>
      </c>
      <c r="F426" s="92"/>
      <c r="G426" s="93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>
        <f t="shared" si="29"/>
        <v>0</v>
      </c>
      <c r="T426" s="94"/>
      <c r="U426" s="94"/>
      <c r="V426" s="95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>
        <f t="shared" si="30"/>
        <v>0</v>
      </c>
      <c r="AL426" s="94">
        <f t="shared" si="27"/>
        <v>0</v>
      </c>
      <c r="AM426" s="56" t="s">
        <v>1787</v>
      </c>
    </row>
    <row r="427" spans="1:39" x14ac:dyDescent="0.25">
      <c r="A427" s="52" t="s">
        <v>1231</v>
      </c>
      <c r="B427" s="53" t="s">
        <v>1232</v>
      </c>
      <c r="C427" s="37"/>
      <c r="D427" s="54" t="s">
        <v>447</v>
      </c>
      <c r="E427" s="48">
        <v>4.9000000000000004</v>
      </c>
      <c r="F427" s="55"/>
      <c r="G427" s="37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>
        <f t="shared" si="29"/>
        <v>4.9000000000000004</v>
      </c>
      <c r="T427" s="50"/>
      <c r="U427" s="50"/>
      <c r="V427" s="51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>
        <f t="shared" si="30"/>
        <v>0</v>
      </c>
      <c r="AL427" s="50">
        <f t="shared" si="27"/>
        <v>4.9000000000000004</v>
      </c>
      <c r="AM427" s="56" t="s">
        <v>1789</v>
      </c>
    </row>
    <row r="428" spans="1:39" x14ac:dyDescent="0.25">
      <c r="A428" s="52" t="s">
        <v>1233</v>
      </c>
      <c r="B428" s="53" t="s">
        <v>1234</v>
      </c>
      <c r="C428" s="37"/>
      <c r="D428" s="54" t="s">
        <v>447</v>
      </c>
      <c r="E428" s="48">
        <v>2.8</v>
      </c>
      <c r="F428" s="55"/>
      <c r="G428" s="37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>
        <f t="shared" si="29"/>
        <v>2.8</v>
      </c>
      <c r="T428" s="50"/>
      <c r="U428" s="50"/>
      <c r="V428" s="51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>
        <f t="shared" si="30"/>
        <v>0</v>
      </c>
      <c r="AL428" s="50">
        <v>7.8</v>
      </c>
      <c r="AM428" s="56" t="s">
        <v>1789</v>
      </c>
    </row>
    <row r="429" spans="1:39" x14ac:dyDescent="0.25">
      <c r="A429" s="52" t="s">
        <v>1235</v>
      </c>
      <c r="B429" s="53" t="s">
        <v>1236</v>
      </c>
      <c r="C429" s="37"/>
      <c r="D429" s="54" t="s">
        <v>447</v>
      </c>
      <c r="E429" s="48">
        <v>0</v>
      </c>
      <c r="F429" s="55"/>
      <c r="G429" s="37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>
        <f t="shared" si="29"/>
        <v>0</v>
      </c>
      <c r="T429" s="50"/>
      <c r="U429" s="50"/>
      <c r="V429" s="51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>
        <f t="shared" si="30"/>
        <v>0</v>
      </c>
      <c r="AL429" s="50">
        <f t="shared" si="27"/>
        <v>0</v>
      </c>
      <c r="AM429" s="56" t="s">
        <v>1789</v>
      </c>
    </row>
    <row r="430" spans="1:39" x14ac:dyDescent="0.25">
      <c r="A430" s="52" t="s">
        <v>1237</v>
      </c>
      <c r="B430" s="53" t="s">
        <v>1238</v>
      </c>
      <c r="C430" s="37" t="s">
        <v>2384</v>
      </c>
      <c r="D430" s="54" t="s">
        <v>447</v>
      </c>
      <c r="E430" s="48">
        <v>2</v>
      </c>
      <c r="F430" s="71"/>
      <c r="G430" s="4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>
        <f>15*25</f>
        <v>375</v>
      </c>
      <c r="S430" s="50">
        <f t="shared" si="29"/>
        <v>377</v>
      </c>
      <c r="T430" s="50">
        <f>25</f>
        <v>25</v>
      </c>
      <c r="U430" s="50">
        <f>25</f>
        <v>25</v>
      </c>
      <c r="V430" s="51">
        <f>25</f>
        <v>25</v>
      </c>
      <c r="W430" s="50">
        <f>10</f>
        <v>10</v>
      </c>
      <c r="X430" s="50">
        <f>25</f>
        <v>25</v>
      </c>
      <c r="Y430" s="50">
        <f>25</f>
        <v>25</v>
      </c>
      <c r="Z430" s="50"/>
      <c r="AA430" s="50"/>
      <c r="AB430" s="50">
        <f>25</f>
        <v>25</v>
      </c>
      <c r="AC430" s="50"/>
      <c r="AD430" s="50"/>
      <c r="AE430" s="50"/>
      <c r="AF430" s="50">
        <f>25</f>
        <v>25</v>
      </c>
      <c r="AG430" s="50"/>
      <c r="AH430" s="50"/>
      <c r="AI430" s="50"/>
      <c r="AJ430" s="50"/>
      <c r="AK430" s="50">
        <v>245</v>
      </c>
      <c r="AL430" s="50">
        <f t="shared" si="27"/>
        <v>132</v>
      </c>
      <c r="AM430" s="56" t="s">
        <v>1789</v>
      </c>
    </row>
    <row r="431" spans="1:39" x14ac:dyDescent="0.25">
      <c r="A431" s="52" t="s">
        <v>1239</v>
      </c>
      <c r="B431" s="53" t="s">
        <v>1240</v>
      </c>
      <c r="C431" s="37"/>
      <c r="D431" s="54" t="s">
        <v>447</v>
      </c>
      <c r="E431" s="48">
        <v>10.69</v>
      </c>
      <c r="F431" s="55"/>
      <c r="G431" s="37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>
        <f t="shared" si="29"/>
        <v>10.69</v>
      </c>
      <c r="T431" s="50"/>
      <c r="U431" s="50"/>
      <c r="V431" s="51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>
        <f t="shared" si="30"/>
        <v>0</v>
      </c>
      <c r="AL431" s="50">
        <f t="shared" si="27"/>
        <v>10.69</v>
      </c>
      <c r="AM431" s="56" t="s">
        <v>1789</v>
      </c>
    </row>
    <row r="432" spans="1:39" x14ac:dyDescent="0.25">
      <c r="A432" s="52" t="s">
        <v>1241</v>
      </c>
      <c r="B432" s="53" t="s">
        <v>1242</v>
      </c>
      <c r="C432" s="56"/>
      <c r="D432" s="54" t="s">
        <v>435</v>
      </c>
      <c r="E432" s="48">
        <v>500</v>
      </c>
      <c r="F432" s="55"/>
      <c r="G432" s="37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>
        <f t="shared" si="29"/>
        <v>500</v>
      </c>
      <c r="T432" s="50"/>
      <c r="U432" s="50"/>
      <c r="V432" s="51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>
        <f t="shared" si="30"/>
        <v>0</v>
      </c>
      <c r="AL432" s="50">
        <f t="shared" si="27"/>
        <v>500</v>
      </c>
      <c r="AM432" s="56" t="s">
        <v>1787</v>
      </c>
    </row>
    <row r="433" spans="1:39" x14ac:dyDescent="0.25">
      <c r="A433" s="52" t="s">
        <v>1243</v>
      </c>
      <c r="B433" s="53" t="s">
        <v>1244</v>
      </c>
      <c r="C433" s="37"/>
      <c r="D433" s="54" t="s">
        <v>447</v>
      </c>
      <c r="E433" s="48">
        <v>6.294999999999999</v>
      </c>
      <c r="F433" s="55"/>
      <c r="G433" s="37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>
        <f t="shared" si="29"/>
        <v>6.294999999999999</v>
      </c>
      <c r="T433" s="50"/>
      <c r="U433" s="50">
        <f>1.1</f>
        <v>1.1000000000000001</v>
      </c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>
        <v>2.6</v>
      </c>
      <c r="AL433" s="50">
        <f t="shared" si="27"/>
        <v>3.694999999999999</v>
      </c>
      <c r="AM433" s="56" t="s">
        <v>1789</v>
      </c>
    </row>
    <row r="434" spans="1:39" x14ac:dyDescent="0.25">
      <c r="A434" s="52" t="s">
        <v>1245</v>
      </c>
      <c r="B434" s="53" t="s">
        <v>1246</v>
      </c>
      <c r="C434" s="37"/>
      <c r="D434" s="54" t="s">
        <v>447</v>
      </c>
      <c r="E434" s="48">
        <v>1.2000000000000002</v>
      </c>
      <c r="F434" s="55"/>
      <c r="G434" s="37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>
        <f t="shared" si="29"/>
        <v>1.2000000000000002</v>
      </c>
      <c r="T434" s="50"/>
      <c r="U434" s="50"/>
      <c r="V434" s="51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>
        <f t="shared" si="30"/>
        <v>0</v>
      </c>
      <c r="AL434" s="50">
        <f t="shared" ref="AL434:AL497" si="31">S434-AK434</f>
        <v>1.2000000000000002</v>
      </c>
      <c r="AM434" s="56" t="s">
        <v>1789</v>
      </c>
    </row>
    <row r="435" spans="1:39" x14ac:dyDescent="0.25">
      <c r="A435" s="52" t="s">
        <v>1247</v>
      </c>
      <c r="B435" s="53" t="s">
        <v>1248</v>
      </c>
      <c r="C435" s="37"/>
      <c r="D435" s="54" t="s">
        <v>447</v>
      </c>
      <c r="E435" s="48">
        <v>7.4</v>
      </c>
      <c r="F435" s="55"/>
      <c r="G435" s="37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>
        <f t="shared" si="29"/>
        <v>7.4</v>
      </c>
      <c r="T435" s="50"/>
      <c r="U435" s="50"/>
      <c r="V435" s="51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>
        <f t="shared" si="30"/>
        <v>0</v>
      </c>
      <c r="AL435" s="50">
        <f t="shared" si="31"/>
        <v>7.4</v>
      </c>
      <c r="AM435" s="56" t="s">
        <v>1789</v>
      </c>
    </row>
    <row r="436" spans="1:39" x14ac:dyDescent="0.25">
      <c r="A436" s="52" t="s">
        <v>1249</v>
      </c>
      <c r="B436" s="53" t="s">
        <v>1250</v>
      </c>
      <c r="C436" s="37"/>
      <c r="D436" s="54" t="s">
        <v>447</v>
      </c>
      <c r="E436" s="48">
        <v>1</v>
      </c>
      <c r="F436" s="55"/>
      <c r="G436" s="37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>
        <f t="shared" si="29"/>
        <v>1</v>
      </c>
      <c r="T436" s="50"/>
      <c r="U436" s="50"/>
      <c r="V436" s="51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>
        <f t="shared" si="30"/>
        <v>0</v>
      </c>
      <c r="AL436" s="50">
        <f t="shared" si="31"/>
        <v>1</v>
      </c>
      <c r="AM436" s="56" t="s">
        <v>1789</v>
      </c>
    </row>
    <row r="437" spans="1:39" x14ac:dyDescent="0.25">
      <c r="A437" s="52" t="s">
        <v>1251</v>
      </c>
      <c r="B437" s="53" t="s">
        <v>1252</v>
      </c>
      <c r="C437" s="37"/>
      <c r="D437" s="54" t="s">
        <v>447</v>
      </c>
      <c r="E437" s="48">
        <v>0</v>
      </c>
      <c r="F437" s="55"/>
      <c r="G437" s="37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>
        <f t="shared" si="29"/>
        <v>0</v>
      </c>
      <c r="T437" s="50"/>
      <c r="U437" s="50"/>
      <c r="V437" s="51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>
        <f t="shared" si="30"/>
        <v>0</v>
      </c>
      <c r="AL437" s="50">
        <f t="shared" si="31"/>
        <v>0</v>
      </c>
      <c r="AM437" s="56" t="s">
        <v>1789</v>
      </c>
    </row>
    <row r="438" spans="1:39" x14ac:dyDescent="0.25">
      <c r="A438" s="52" t="s">
        <v>1253</v>
      </c>
      <c r="B438" s="53" t="s">
        <v>1254</v>
      </c>
      <c r="C438" s="37" t="s">
        <v>2385</v>
      </c>
      <c r="D438" s="54" t="s">
        <v>447</v>
      </c>
      <c r="E438" s="48">
        <v>1.4</v>
      </c>
      <c r="F438" s="55"/>
      <c r="G438" s="37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>
        <f>(2.5*5)</f>
        <v>12.5</v>
      </c>
      <c r="S438" s="50">
        <f t="shared" si="29"/>
        <v>13.9</v>
      </c>
      <c r="T438" s="50">
        <f>1</f>
        <v>1</v>
      </c>
      <c r="U438" s="50"/>
      <c r="V438" s="51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>
        <v>1.25</v>
      </c>
      <c r="AL438" s="50">
        <f t="shared" si="31"/>
        <v>12.65</v>
      </c>
      <c r="AM438" s="56" t="s">
        <v>1789</v>
      </c>
    </row>
    <row r="439" spans="1:39" x14ac:dyDescent="0.25">
      <c r="A439" s="52" t="s">
        <v>1255</v>
      </c>
      <c r="B439" s="53" t="s">
        <v>1256</v>
      </c>
      <c r="C439" s="37"/>
      <c r="D439" s="54" t="s">
        <v>447</v>
      </c>
      <c r="E439" s="48">
        <v>1490</v>
      </c>
      <c r="F439" s="55"/>
      <c r="G439" s="37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>
        <f t="shared" si="29"/>
        <v>1490</v>
      </c>
      <c r="T439" s="50"/>
      <c r="U439" s="50"/>
      <c r="V439" s="51"/>
      <c r="W439" s="50"/>
      <c r="X439" s="50"/>
      <c r="Y439" s="50">
        <f>16.6+16.6</f>
        <v>33.200000000000003</v>
      </c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>
        <f t="shared" si="30"/>
        <v>33.200000000000003</v>
      </c>
      <c r="AL439" s="50">
        <f t="shared" si="31"/>
        <v>1456.8</v>
      </c>
      <c r="AM439" s="56" t="s">
        <v>1787</v>
      </c>
    </row>
    <row r="440" spans="1:39" x14ac:dyDescent="0.25">
      <c r="A440" s="52" t="s">
        <v>1257</v>
      </c>
      <c r="B440" s="53" t="s">
        <v>1089</v>
      </c>
      <c r="C440" s="37"/>
      <c r="D440" s="54" t="s">
        <v>447</v>
      </c>
      <c r="E440" s="48">
        <v>0.25</v>
      </c>
      <c r="F440" s="55"/>
      <c r="G440" s="37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>
        <f t="shared" si="29"/>
        <v>0.25</v>
      </c>
      <c r="T440" s="50"/>
      <c r="U440" s="50"/>
      <c r="V440" s="51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>
        <f t="shared" si="30"/>
        <v>0</v>
      </c>
      <c r="AL440" s="50">
        <f t="shared" si="31"/>
        <v>0.25</v>
      </c>
      <c r="AM440" s="158" t="s">
        <v>1798</v>
      </c>
    </row>
    <row r="441" spans="1:39" x14ac:dyDescent="0.25">
      <c r="A441" s="52" t="s">
        <v>1258</v>
      </c>
      <c r="B441" s="53" t="s">
        <v>1975</v>
      </c>
      <c r="C441" s="37"/>
      <c r="D441" s="54" t="s">
        <v>447</v>
      </c>
      <c r="E441" s="48">
        <v>2.9885999999999999</v>
      </c>
      <c r="F441" s="55"/>
      <c r="G441" s="37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>
        <f t="shared" si="29"/>
        <v>2.9885999999999999</v>
      </c>
      <c r="T441" s="50"/>
      <c r="U441" s="50"/>
      <c r="V441" s="51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>
        <f t="shared" si="30"/>
        <v>0</v>
      </c>
      <c r="AL441" s="50">
        <f t="shared" si="31"/>
        <v>2.9885999999999999</v>
      </c>
      <c r="AM441" s="56" t="s">
        <v>1789</v>
      </c>
    </row>
    <row r="442" spans="1:39" x14ac:dyDescent="0.25">
      <c r="A442" s="52" t="s">
        <v>1259</v>
      </c>
      <c r="B442" s="53" t="s">
        <v>1260</v>
      </c>
      <c r="C442" s="37" t="s">
        <v>2386</v>
      </c>
      <c r="D442" s="54" t="s">
        <v>447</v>
      </c>
      <c r="E442" s="48">
        <v>8</v>
      </c>
      <c r="F442" s="55"/>
      <c r="G442" s="37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>
        <f t="shared" si="29"/>
        <v>8</v>
      </c>
      <c r="T442" s="50"/>
      <c r="U442" s="50"/>
      <c r="V442" s="51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>
        <f t="shared" si="30"/>
        <v>0</v>
      </c>
      <c r="AL442" s="50">
        <f t="shared" si="31"/>
        <v>8</v>
      </c>
      <c r="AM442" s="56" t="s">
        <v>1789</v>
      </c>
    </row>
    <row r="443" spans="1:39" x14ac:dyDescent="0.25">
      <c r="A443" s="52" t="s">
        <v>1261</v>
      </c>
      <c r="B443" s="53" t="s">
        <v>1262</v>
      </c>
      <c r="C443" s="37"/>
      <c r="D443" s="54" t="s">
        <v>447</v>
      </c>
      <c r="E443" s="48">
        <v>13.5</v>
      </c>
      <c r="F443" s="55"/>
      <c r="G443" s="37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>
        <f t="shared" si="29"/>
        <v>13.5</v>
      </c>
      <c r="T443" s="50"/>
      <c r="U443" s="50"/>
      <c r="V443" s="51"/>
      <c r="W443" s="50"/>
      <c r="X443" s="50"/>
      <c r="Y443" s="50">
        <f>2.5</f>
        <v>2.5</v>
      </c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>
        <f t="shared" si="30"/>
        <v>2.5</v>
      </c>
      <c r="AL443" s="50">
        <f t="shared" si="31"/>
        <v>11</v>
      </c>
      <c r="AM443" s="56" t="s">
        <v>1789</v>
      </c>
    </row>
    <row r="444" spans="1:39" x14ac:dyDescent="0.25">
      <c r="A444" s="52" t="s">
        <v>1263</v>
      </c>
      <c r="B444" s="53" t="s">
        <v>1264</v>
      </c>
      <c r="C444" s="37"/>
      <c r="D444" s="54" t="s">
        <v>447</v>
      </c>
      <c r="E444" s="48">
        <v>3</v>
      </c>
      <c r="F444" s="55"/>
      <c r="G444" s="37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>
        <f t="shared" si="29"/>
        <v>3</v>
      </c>
      <c r="T444" s="50"/>
      <c r="U444" s="50"/>
      <c r="V444" s="51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>
        <f t="shared" si="30"/>
        <v>0</v>
      </c>
      <c r="AL444" s="50">
        <f t="shared" si="31"/>
        <v>3</v>
      </c>
      <c r="AM444" s="56"/>
    </row>
    <row r="445" spans="1:39" x14ac:dyDescent="0.25">
      <c r="A445" s="52" t="s">
        <v>1265</v>
      </c>
      <c r="B445" s="53" t="s">
        <v>1266</v>
      </c>
      <c r="C445" s="37"/>
      <c r="D445" s="54" t="s">
        <v>447</v>
      </c>
      <c r="E445" s="48">
        <v>0.75</v>
      </c>
      <c r="F445" s="55"/>
      <c r="G445" s="37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>
        <f t="shared" si="29"/>
        <v>0.75</v>
      </c>
      <c r="T445" s="50"/>
      <c r="U445" s="50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>
        <f t="shared" si="30"/>
        <v>0</v>
      </c>
      <c r="AL445" s="50">
        <f t="shared" si="31"/>
        <v>0.75</v>
      </c>
      <c r="AM445" s="56" t="s">
        <v>1789</v>
      </c>
    </row>
    <row r="446" spans="1:39" x14ac:dyDescent="0.25">
      <c r="A446" s="52" t="s">
        <v>1267</v>
      </c>
      <c r="B446" s="53" t="s">
        <v>2387</v>
      </c>
      <c r="C446" s="37" t="s">
        <v>1268</v>
      </c>
      <c r="D446" s="54" t="s">
        <v>447</v>
      </c>
      <c r="E446" s="48">
        <v>0.7</v>
      </c>
      <c r="F446" s="55"/>
      <c r="G446" s="37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>
        <f t="shared" si="29"/>
        <v>0.7</v>
      </c>
      <c r="T446" s="50"/>
      <c r="U446" s="50"/>
      <c r="V446" s="51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>
        <f t="shared" si="30"/>
        <v>0</v>
      </c>
      <c r="AL446" s="50">
        <f t="shared" si="31"/>
        <v>0.7</v>
      </c>
      <c r="AM446" s="56" t="s">
        <v>1789</v>
      </c>
    </row>
    <row r="447" spans="1:39" x14ac:dyDescent="0.25">
      <c r="A447" s="52" t="s">
        <v>1997</v>
      </c>
      <c r="B447" s="53" t="s">
        <v>1998</v>
      </c>
      <c r="C447" s="37"/>
      <c r="D447" s="54" t="s">
        <v>447</v>
      </c>
      <c r="E447" s="48">
        <v>2</v>
      </c>
      <c r="F447" s="55"/>
      <c r="G447" s="37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>
        <f t="shared" si="29"/>
        <v>2</v>
      </c>
      <c r="T447" s="50"/>
      <c r="U447" s="50"/>
      <c r="V447" s="51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>
        <f t="shared" si="30"/>
        <v>0</v>
      </c>
      <c r="AL447" s="50">
        <f t="shared" si="31"/>
        <v>2</v>
      </c>
      <c r="AM447" s="56" t="s">
        <v>1789</v>
      </c>
    </row>
    <row r="448" spans="1:39" x14ac:dyDescent="0.25">
      <c r="A448" s="212" t="s">
        <v>1269</v>
      </c>
      <c r="B448" s="213"/>
      <c r="C448" s="214"/>
      <c r="D448" s="47"/>
      <c r="E448" s="48">
        <v>0</v>
      </c>
      <c r="F448" s="55"/>
      <c r="G448" s="37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>
        <f t="shared" si="29"/>
        <v>0</v>
      </c>
      <c r="T448" s="50"/>
      <c r="U448" s="50"/>
      <c r="V448" s="51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>
        <f t="shared" si="30"/>
        <v>0</v>
      </c>
      <c r="AL448" s="50">
        <f t="shared" si="31"/>
        <v>0</v>
      </c>
      <c r="AM448" s="56"/>
    </row>
    <row r="449" spans="1:39" x14ac:dyDescent="0.25">
      <c r="A449" s="52" t="s">
        <v>1270</v>
      </c>
      <c r="B449" s="53" t="s">
        <v>1271</v>
      </c>
      <c r="C449" s="37"/>
      <c r="D449" s="54" t="s">
        <v>447</v>
      </c>
      <c r="E449" s="48">
        <v>13.334899999999998</v>
      </c>
      <c r="F449" s="55"/>
      <c r="G449" s="37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>
        <f t="shared" si="29"/>
        <v>13.334899999999998</v>
      </c>
      <c r="T449" s="50"/>
      <c r="U449" s="50"/>
      <c r="V449" s="51"/>
      <c r="W449" s="50">
        <f>2</f>
        <v>2</v>
      </c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>
        <v>2.1</v>
      </c>
      <c r="AL449" s="50">
        <f t="shared" si="31"/>
        <v>11.234899999999998</v>
      </c>
      <c r="AM449" s="56" t="s">
        <v>1789</v>
      </c>
    </row>
    <row r="450" spans="1:39" x14ac:dyDescent="0.25">
      <c r="A450" s="52" t="s">
        <v>1272</v>
      </c>
      <c r="B450" s="53" t="s">
        <v>1273</v>
      </c>
      <c r="C450" s="37"/>
      <c r="D450" s="54" t="s">
        <v>447</v>
      </c>
      <c r="E450" s="48">
        <v>1.5</v>
      </c>
      <c r="F450" s="55"/>
      <c r="G450" s="37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>
        <f t="shared" si="29"/>
        <v>1.5</v>
      </c>
      <c r="T450" s="50"/>
      <c r="U450" s="50"/>
      <c r="V450" s="51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>
        <f t="shared" si="30"/>
        <v>0</v>
      </c>
      <c r="AL450" s="50">
        <f t="shared" si="31"/>
        <v>1.5</v>
      </c>
      <c r="AM450" s="56" t="s">
        <v>1789</v>
      </c>
    </row>
    <row r="451" spans="1:39" x14ac:dyDescent="0.25">
      <c r="A451" s="52" t="s">
        <v>1274</v>
      </c>
      <c r="B451" s="53" t="s">
        <v>1275</v>
      </c>
      <c r="C451" s="37"/>
      <c r="D451" s="54"/>
      <c r="E451" s="48">
        <v>100</v>
      </c>
      <c r="F451" s="55"/>
      <c r="G451" s="37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>
        <f t="shared" si="29"/>
        <v>100</v>
      </c>
      <c r="T451" s="50"/>
      <c r="U451" s="50"/>
      <c r="V451" s="51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>
        <f t="shared" si="30"/>
        <v>0</v>
      </c>
      <c r="AL451" s="50">
        <f t="shared" si="31"/>
        <v>100</v>
      </c>
      <c r="AM451" s="56"/>
    </row>
    <row r="452" spans="1:39" x14ac:dyDescent="0.25">
      <c r="A452" s="52" t="s">
        <v>1276</v>
      </c>
      <c r="B452" s="53"/>
      <c r="C452" s="37"/>
      <c r="D452" s="54"/>
      <c r="E452" s="48">
        <v>0</v>
      </c>
      <c r="F452" s="55"/>
      <c r="G452" s="37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>
        <f t="shared" si="29"/>
        <v>0</v>
      </c>
      <c r="T452" s="50"/>
      <c r="U452" s="50"/>
      <c r="V452" s="51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>
        <f t="shared" si="30"/>
        <v>0</v>
      </c>
      <c r="AL452" s="50">
        <f t="shared" si="31"/>
        <v>0</v>
      </c>
      <c r="AM452" s="56"/>
    </row>
    <row r="453" spans="1:39" x14ac:dyDescent="0.25">
      <c r="A453" s="212" t="s">
        <v>1277</v>
      </c>
      <c r="B453" s="213"/>
      <c r="C453" s="214"/>
      <c r="D453" s="47"/>
      <c r="E453" s="48">
        <v>0</v>
      </c>
      <c r="F453" s="55"/>
      <c r="G453" s="37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>
        <f t="shared" si="29"/>
        <v>0</v>
      </c>
      <c r="T453" s="50"/>
      <c r="U453" s="50"/>
      <c r="V453" s="51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>
        <f t="shared" si="30"/>
        <v>0</v>
      </c>
      <c r="AL453" s="50">
        <f t="shared" si="31"/>
        <v>0</v>
      </c>
      <c r="AM453" s="56"/>
    </row>
    <row r="454" spans="1:39" x14ac:dyDescent="0.25">
      <c r="A454" s="52" t="s">
        <v>1278</v>
      </c>
      <c r="B454" s="53" t="s">
        <v>1279</v>
      </c>
      <c r="C454" s="37"/>
      <c r="D454" s="54" t="s">
        <v>447</v>
      </c>
      <c r="E454" s="48">
        <v>0.5</v>
      </c>
      <c r="F454" s="55"/>
      <c r="G454" s="37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>
        <f t="shared" si="29"/>
        <v>0.5</v>
      </c>
      <c r="T454" s="50"/>
      <c r="U454" s="50"/>
      <c r="V454" s="51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>
        <f t="shared" si="30"/>
        <v>0</v>
      </c>
      <c r="AL454" s="50">
        <f t="shared" si="31"/>
        <v>0.5</v>
      </c>
      <c r="AM454" s="56" t="s">
        <v>1789</v>
      </c>
    </row>
    <row r="455" spans="1:39" x14ac:dyDescent="0.25">
      <c r="A455" s="52" t="s">
        <v>1280</v>
      </c>
      <c r="B455" s="53" t="s">
        <v>1281</v>
      </c>
      <c r="C455" s="56"/>
      <c r="D455" s="54" t="s">
        <v>468</v>
      </c>
      <c r="E455" s="48">
        <v>900</v>
      </c>
      <c r="F455" s="55"/>
      <c r="G455" s="37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>
        <f t="shared" si="29"/>
        <v>900</v>
      </c>
      <c r="T455" s="50"/>
      <c r="U455" s="50"/>
      <c r="V455" s="51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>
        <f t="shared" si="30"/>
        <v>0</v>
      </c>
      <c r="AL455" s="50">
        <f t="shared" si="31"/>
        <v>900</v>
      </c>
      <c r="AM455" s="56" t="s">
        <v>1787</v>
      </c>
    </row>
    <row r="456" spans="1:39" x14ac:dyDescent="0.25">
      <c r="A456" s="52" t="s">
        <v>1282</v>
      </c>
      <c r="B456" s="53" t="s">
        <v>1283</v>
      </c>
      <c r="C456" s="56" t="s">
        <v>2388</v>
      </c>
      <c r="D456" s="54" t="s">
        <v>435</v>
      </c>
      <c r="E456" s="48">
        <v>2300</v>
      </c>
      <c r="F456" s="55"/>
      <c r="G456" s="37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>
        <f t="shared" si="29"/>
        <v>2300</v>
      </c>
      <c r="T456" s="50"/>
      <c r="U456" s="50"/>
      <c r="V456" s="51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>
        <f t="shared" si="30"/>
        <v>0</v>
      </c>
      <c r="AL456" s="50">
        <f t="shared" si="31"/>
        <v>2300</v>
      </c>
      <c r="AM456" s="56" t="s">
        <v>1787</v>
      </c>
    </row>
    <row r="457" spans="1:39" x14ac:dyDescent="0.25">
      <c r="A457" s="52" t="s">
        <v>1284</v>
      </c>
      <c r="B457" s="53" t="s">
        <v>1285</v>
      </c>
      <c r="C457" s="37"/>
      <c r="D457" s="54" t="s">
        <v>447</v>
      </c>
      <c r="E457" s="48">
        <v>450</v>
      </c>
      <c r="F457" s="55"/>
      <c r="G457" s="37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>
        <f t="shared" si="29"/>
        <v>450</v>
      </c>
      <c r="T457" s="50"/>
      <c r="U457" s="50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>
        <f t="shared" si="30"/>
        <v>0</v>
      </c>
      <c r="AL457" s="50">
        <f t="shared" si="31"/>
        <v>450</v>
      </c>
      <c r="AM457" s="56" t="s">
        <v>1787</v>
      </c>
    </row>
    <row r="458" spans="1:39" x14ac:dyDescent="0.25">
      <c r="A458" s="52" t="s">
        <v>1286</v>
      </c>
      <c r="B458" s="53" t="s">
        <v>1287</v>
      </c>
      <c r="C458" s="56"/>
      <c r="D458" s="54" t="s">
        <v>435</v>
      </c>
      <c r="E458" s="48">
        <v>950</v>
      </c>
      <c r="F458" s="55"/>
      <c r="G458" s="37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>
        <f t="shared" si="29"/>
        <v>950</v>
      </c>
      <c r="T458" s="50"/>
      <c r="U458" s="50"/>
      <c r="V458" s="51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>
        <f t="shared" si="30"/>
        <v>0</v>
      </c>
      <c r="AL458" s="50">
        <f t="shared" si="31"/>
        <v>950</v>
      </c>
      <c r="AM458" s="56" t="s">
        <v>1787</v>
      </c>
    </row>
    <row r="459" spans="1:39" x14ac:dyDescent="0.25">
      <c r="A459" s="52" t="s">
        <v>1288</v>
      </c>
      <c r="B459" s="53" t="s">
        <v>1289</v>
      </c>
      <c r="C459" s="56"/>
      <c r="D459" s="54" t="s">
        <v>435</v>
      </c>
      <c r="E459" s="48">
        <v>190</v>
      </c>
      <c r="F459" s="55"/>
      <c r="G459" s="37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>
        <f t="shared" si="29"/>
        <v>190</v>
      </c>
      <c r="T459" s="50"/>
      <c r="U459" s="50"/>
      <c r="V459" s="51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>
        <f t="shared" si="30"/>
        <v>0</v>
      </c>
      <c r="AL459" s="50">
        <f t="shared" si="31"/>
        <v>190</v>
      </c>
      <c r="AM459" s="56" t="s">
        <v>1787</v>
      </c>
    </row>
    <row r="460" spans="1:39" x14ac:dyDescent="0.25">
      <c r="A460" s="52" t="s">
        <v>1290</v>
      </c>
      <c r="B460" s="53" t="s">
        <v>2107</v>
      </c>
      <c r="C460" s="56"/>
      <c r="D460" s="54" t="s">
        <v>435</v>
      </c>
      <c r="E460" s="48">
        <v>34</v>
      </c>
      <c r="F460" s="55"/>
      <c r="G460" s="37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>
        <f t="shared" si="29"/>
        <v>34</v>
      </c>
      <c r="T460" s="50"/>
      <c r="U460" s="50"/>
      <c r="V460" s="51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>
        <f t="shared" si="30"/>
        <v>0</v>
      </c>
      <c r="AL460" s="50">
        <f t="shared" si="31"/>
        <v>34</v>
      </c>
      <c r="AM460" s="56" t="s">
        <v>1787</v>
      </c>
    </row>
    <row r="461" spans="1:39" x14ac:dyDescent="0.25">
      <c r="A461" s="52" t="s">
        <v>1291</v>
      </c>
      <c r="B461" s="53" t="s">
        <v>1292</v>
      </c>
      <c r="C461" s="37"/>
      <c r="D461" s="54" t="s">
        <v>447</v>
      </c>
      <c r="E461" s="48">
        <v>4</v>
      </c>
      <c r="F461" s="55"/>
      <c r="G461" s="37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>
        <f t="shared" si="29"/>
        <v>4</v>
      </c>
      <c r="T461" s="50"/>
      <c r="U461" s="50"/>
      <c r="V461" s="51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>
        <f t="shared" si="30"/>
        <v>0</v>
      </c>
      <c r="AL461" s="50">
        <f t="shared" si="31"/>
        <v>4</v>
      </c>
      <c r="AM461" s="56" t="s">
        <v>1789</v>
      </c>
    </row>
    <row r="462" spans="1:39" x14ac:dyDescent="0.25">
      <c r="A462" s="52" t="s">
        <v>1293</v>
      </c>
      <c r="B462" s="53" t="s">
        <v>1294</v>
      </c>
      <c r="C462" s="37"/>
      <c r="D462" s="54" t="s">
        <v>435</v>
      </c>
      <c r="E462" s="48">
        <v>100</v>
      </c>
      <c r="F462" s="55"/>
      <c r="G462" s="37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>
        <f t="shared" si="29"/>
        <v>100</v>
      </c>
      <c r="T462" s="50"/>
      <c r="U462" s="50"/>
      <c r="V462" s="51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>
        <f t="shared" si="30"/>
        <v>0</v>
      </c>
      <c r="AL462" s="50">
        <f t="shared" si="31"/>
        <v>100</v>
      </c>
      <c r="AM462" s="56" t="s">
        <v>1787</v>
      </c>
    </row>
    <row r="463" spans="1:39" x14ac:dyDescent="0.25">
      <c r="A463" s="52" t="s">
        <v>1295</v>
      </c>
      <c r="B463" s="53" t="s">
        <v>1296</v>
      </c>
      <c r="C463" s="37"/>
      <c r="D463" s="54" t="s">
        <v>435</v>
      </c>
      <c r="E463" s="48">
        <v>49.95</v>
      </c>
      <c r="F463" s="55"/>
      <c r="G463" s="37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>
        <f t="shared" si="29"/>
        <v>49.95</v>
      </c>
      <c r="T463" s="50"/>
      <c r="U463" s="50"/>
      <c r="V463" s="51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>
        <f t="shared" si="30"/>
        <v>0</v>
      </c>
      <c r="AL463" s="50">
        <f t="shared" si="31"/>
        <v>49.95</v>
      </c>
      <c r="AM463" s="56" t="s">
        <v>1787</v>
      </c>
    </row>
    <row r="464" spans="1:39" x14ac:dyDescent="0.25">
      <c r="A464" s="52" t="s">
        <v>1297</v>
      </c>
      <c r="B464" s="53" t="s">
        <v>1298</v>
      </c>
      <c r="C464" s="37" t="s">
        <v>1299</v>
      </c>
      <c r="D464" s="54" t="s">
        <v>435</v>
      </c>
      <c r="E464" s="48">
        <v>950</v>
      </c>
      <c r="F464" s="55"/>
      <c r="G464" s="37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>
        <f t="shared" si="29"/>
        <v>950</v>
      </c>
      <c r="T464" s="50"/>
      <c r="U464" s="50"/>
      <c r="V464" s="51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>
        <f t="shared" si="30"/>
        <v>0</v>
      </c>
      <c r="AL464" s="50">
        <f t="shared" si="31"/>
        <v>950</v>
      </c>
      <c r="AM464" s="56" t="s">
        <v>1787</v>
      </c>
    </row>
    <row r="465" spans="1:57" x14ac:dyDescent="0.25">
      <c r="A465" s="52" t="s">
        <v>1300</v>
      </c>
      <c r="B465" s="53" t="s">
        <v>1301</v>
      </c>
      <c r="C465" s="37"/>
      <c r="D465" s="54" t="s">
        <v>468</v>
      </c>
      <c r="E465" s="48">
        <v>2</v>
      </c>
      <c r="F465" s="55"/>
      <c r="G465" s="37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>
        <f t="shared" si="29"/>
        <v>2</v>
      </c>
      <c r="T465" s="50"/>
      <c r="U465" s="50"/>
      <c r="V465" s="51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>
        <f t="shared" si="30"/>
        <v>0</v>
      </c>
      <c r="AL465" s="50">
        <f t="shared" si="31"/>
        <v>2</v>
      </c>
      <c r="AM465" s="56" t="s">
        <v>1789</v>
      </c>
    </row>
    <row r="466" spans="1:57" x14ac:dyDescent="0.25">
      <c r="A466" s="52" t="s">
        <v>1302</v>
      </c>
      <c r="B466" s="53" t="s">
        <v>1303</v>
      </c>
      <c r="C466" s="37"/>
      <c r="D466" s="54" t="s">
        <v>468</v>
      </c>
      <c r="E466" s="48">
        <v>200</v>
      </c>
      <c r="F466" s="55"/>
      <c r="G466" s="37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>
        <f t="shared" si="29"/>
        <v>200</v>
      </c>
      <c r="T466" s="50"/>
      <c r="U466" s="50"/>
      <c r="V466" s="51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>
        <f t="shared" si="30"/>
        <v>0</v>
      </c>
      <c r="AL466" s="50">
        <f t="shared" si="31"/>
        <v>200</v>
      </c>
      <c r="AM466" s="56" t="s">
        <v>1787</v>
      </c>
    </row>
    <row r="467" spans="1:57" x14ac:dyDescent="0.25">
      <c r="A467" s="52" t="s">
        <v>1304</v>
      </c>
      <c r="B467" s="53" t="s">
        <v>1305</v>
      </c>
      <c r="C467" s="37"/>
      <c r="D467" s="54" t="s">
        <v>1306</v>
      </c>
      <c r="E467" s="48">
        <v>1500</v>
      </c>
      <c r="F467" s="55"/>
      <c r="G467" s="37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>
        <f t="shared" si="29"/>
        <v>1500</v>
      </c>
      <c r="T467" s="50"/>
      <c r="U467" s="50"/>
      <c r="V467" s="51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>
        <f t="shared" si="30"/>
        <v>0</v>
      </c>
      <c r="AL467" s="50">
        <f t="shared" si="31"/>
        <v>1500</v>
      </c>
      <c r="AM467" s="56" t="s">
        <v>1787</v>
      </c>
    </row>
    <row r="468" spans="1:57" x14ac:dyDescent="0.25">
      <c r="A468" s="212" t="s">
        <v>1307</v>
      </c>
      <c r="B468" s="213"/>
      <c r="C468" s="214"/>
      <c r="D468" s="47"/>
      <c r="E468" s="48">
        <v>0</v>
      </c>
      <c r="F468" s="55"/>
      <c r="G468" s="37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>
        <f t="shared" si="29"/>
        <v>0</v>
      </c>
      <c r="T468" s="50"/>
      <c r="U468" s="50"/>
      <c r="V468" s="51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>
        <f t="shared" si="30"/>
        <v>0</v>
      </c>
      <c r="AL468" s="50">
        <f t="shared" si="31"/>
        <v>0</v>
      </c>
      <c r="AM468" s="56"/>
    </row>
    <row r="469" spans="1:57" x14ac:dyDescent="0.25">
      <c r="A469" s="52" t="s">
        <v>1308</v>
      </c>
      <c r="B469" s="53" t="s">
        <v>1309</v>
      </c>
      <c r="C469" s="56"/>
      <c r="D469" s="54" t="s">
        <v>435</v>
      </c>
      <c r="E469" s="48">
        <v>320</v>
      </c>
      <c r="F469" s="55"/>
      <c r="G469" s="37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>
        <f t="shared" si="29"/>
        <v>320</v>
      </c>
      <c r="T469" s="50"/>
      <c r="U469" s="50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>
        <f t="shared" si="30"/>
        <v>0</v>
      </c>
      <c r="AL469" s="50">
        <f t="shared" si="31"/>
        <v>320</v>
      </c>
      <c r="AM469" s="56" t="s">
        <v>1787</v>
      </c>
    </row>
    <row r="470" spans="1:57" x14ac:dyDescent="0.25">
      <c r="A470" s="52" t="s">
        <v>1310</v>
      </c>
      <c r="B470" s="53" t="s">
        <v>1311</v>
      </c>
      <c r="C470" s="56"/>
      <c r="D470" s="54" t="s">
        <v>435</v>
      </c>
      <c r="E470" s="48">
        <v>200</v>
      </c>
      <c r="F470" s="55"/>
      <c r="G470" s="37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>
        <f t="shared" si="29"/>
        <v>200</v>
      </c>
      <c r="T470" s="50"/>
      <c r="U470" s="50"/>
      <c r="V470" s="51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>
        <f t="shared" si="30"/>
        <v>0</v>
      </c>
      <c r="AL470" s="50">
        <f t="shared" si="31"/>
        <v>200</v>
      </c>
      <c r="AM470" s="56" t="s">
        <v>1787</v>
      </c>
    </row>
    <row r="471" spans="1:57" x14ac:dyDescent="0.25">
      <c r="A471" s="52" t="s">
        <v>1312</v>
      </c>
      <c r="B471" s="53" t="s">
        <v>1313</v>
      </c>
      <c r="C471" s="37"/>
      <c r="D471" s="54" t="s">
        <v>447</v>
      </c>
      <c r="E471" s="48">
        <v>0</v>
      </c>
      <c r="F471" s="55"/>
      <c r="G471" s="37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>
        <f t="shared" si="29"/>
        <v>0</v>
      </c>
      <c r="T471" s="50"/>
      <c r="U471" s="50"/>
      <c r="V471" s="51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>
        <f t="shared" si="30"/>
        <v>0</v>
      </c>
      <c r="AL471" s="50">
        <f t="shared" si="31"/>
        <v>0</v>
      </c>
      <c r="AM471" s="56" t="s">
        <v>1787</v>
      </c>
    </row>
    <row r="472" spans="1:57" x14ac:dyDescent="0.25">
      <c r="A472" s="52" t="s">
        <v>1314</v>
      </c>
      <c r="B472" s="53" t="s">
        <v>1315</v>
      </c>
      <c r="C472" s="56" t="s">
        <v>2389</v>
      </c>
      <c r="D472" s="54" t="s">
        <v>468</v>
      </c>
      <c r="E472" s="48">
        <v>727.66</v>
      </c>
      <c r="F472" s="55"/>
      <c r="G472" s="37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>
        <f t="shared" si="29"/>
        <v>727.66</v>
      </c>
      <c r="T472" s="50"/>
      <c r="U472" s="50">
        <f>100</f>
        <v>100</v>
      </c>
      <c r="V472" s="51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>
        <f t="shared" si="30"/>
        <v>100</v>
      </c>
      <c r="AL472" s="50">
        <f t="shared" si="31"/>
        <v>627.66</v>
      </c>
      <c r="AM472" s="56" t="s">
        <v>1787</v>
      </c>
    </row>
    <row r="473" spans="1:57" x14ac:dyDescent="0.25">
      <c r="A473" s="52" t="s">
        <v>1316</v>
      </c>
      <c r="B473" s="53" t="s">
        <v>1317</v>
      </c>
      <c r="C473" s="56"/>
      <c r="D473" s="54" t="s">
        <v>468</v>
      </c>
      <c r="E473" s="48">
        <v>45</v>
      </c>
      <c r="F473" s="55"/>
      <c r="G473" s="37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>
        <f t="shared" si="29"/>
        <v>45</v>
      </c>
      <c r="T473" s="50"/>
      <c r="U473" s="50"/>
      <c r="V473" s="51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>
        <f t="shared" si="30"/>
        <v>0</v>
      </c>
      <c r="AL473" s="50">
        <f t="shared" si="31"/>
        <v>45</v>
      </c>
      <c r="AM473" s="56" t="s">
        <v>1787</v>
      </c>
    </row>
    <row r="474" spans="1:57" x14ac:dyDescent="0.25">
      <c r="A474" s="52" t="s">
        <v>1318</v>
      </c>
      <c r="B474" s="53" t="s">
        <v>1319</v>
      </c>
      <c r="C474" s="37"/>
      <c r="D474" s="54" t="s">
        <v>435</v>
      </c>
      <c r="E474" s="48">
        <v>1</v>
      </c>
      <c r="F474" s="55"/>
      <c r="G474" s="37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>
        <f t="shared" si="29"/>
        <v>1</v>
      </c>
      <c r="T474" s="50">
        <f>1</f>
        <v>1</v>
      </c>
      <c r="U474" s="50"/>
      <c r="V474" s="51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>
        <f t="shared" si="30"/>
        <v>1</v>
      </c>
      <c r="AL474" s="50">
        <f t="shared" si="31"/>
        <v>0</v>
      </c>
      <c r="AM474" s="56" t="s">
        <v>1789</v>
      </c>
    </row>
    <row r="475" spans="1:57" s="3" customFormat="1" x14ac:dyDescent="0.25">
      <c r="A475" s="52" t="s">
        <v>1320</v>
      </c>
      <c r="B475" s="53" t="s">
        <v>1321</v>
      </c>
      <c r="C475" s="37" t="s">
        <v>2390</v>
      </c>
      <c r="D475" s="54" t="s">
        <v>447</v>
      </c>
      <c r="E475" s="48">
        <v>1.5</v>
      </c>
      <c r="F475" s="55"/>
      <c r="G475" s="37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>
        <f t="shared" si="29"/>
        <v>1.5</v>
      </c>
      <c r="T475" s="50"/>
      <c r="U475" s="50"/>
      <c r="V475" s="51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>
        <f t="shared" si="30"/>
        <v>0</v>
      </c>
      <c r="AL475" s="50">
        <f t="shared" si="31"/>
        <v>1.5</v>
      </c>
      <c r="AM475" s="56" t="s">
        <v>1789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13"/>
    </row>
    <row r="476" spans="1:57" x14ac:dyDescent="0.25">
      <c r="A476" s="52" t="s">
        <v>1322</v>
      </c>
      <c r="B476" s="53" t="s">
        <v>1323</v>
      </c>
      <c r="C476" s="56" t="s">
        <v>2391</v>
      </c>
      <c r="D476" s="54" t="s">
        <v>468</v>
      </c>
      <c r="E476" s="48">
        <v>200</v>
      </c>
      <c r="F476" s="55"/>
      <c r="G476" s="37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>
        <f t="shared" si="29"/>
        <v>200</v>
      </c>
      <c r="T476" s="50"/>
      <c r="U476" s="50"/>
      <c r="V476" s="51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>
        <f t="shared" si="30"/>
        <v>0</v>
      </c>
      <c r="AL476" s="50">
        <f t="shared" si="31"/>
        <v>200</v>
      </c>
      <c r="AM476" s="56" t="s">
        <v>1787</v>
      </c>
    </row>
    <row r="477" spans="1:57" x14ac:dyDescent="0.25">
      <c r="A477" s="52" t="s">
        <v>1324</v>
      </c>
      <c r="B477" s="73" t="s">
        <v>1325</v>
      </c>
      <c r="C477" s="56"/>
      <c r="D477" s="54" t="s">
        <v>435</v>
      </c>
      <c r="E477" s="48">
        <v>3500</v>
      </c>
      <c r="F477" s="55"/>
      <c r="G477" s="37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>
        <f t="shared" si="29"/>
        <v>3500</v>
      </c>
      <c r="T477" s="50"/>
      <c r="U477" s="50"/>
      <c r="V477" s="51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>
        <f t="shared" si="30"/>
        <v>0</v>
      </c>
      <c r="AL477" s="50">
        <f t="shared" si="31"/>
        <v>3500</v>
      </c>
      <c r="AM477" s="56" t="s">
        <v>1787</v>
      </c>
    </row>
    <row r="478" spans="1:57" x14ac:dyDescent="0.25">
      <c r="A478" s="52" t="s">
        <v>1326</v>
      </c>
      <c r="B478" s="53" t="s">
        <v>1327</v>
      </c>
      <c r="C478" s="37"/>
      <c r="D478" s="54"/>
      <c r="E478" s="48">
        <v>0</v>
      </c>
      <c r="F478" s="55"/>
      <c r="G478" s="37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>
        <f t="shared" si="29"/>
        <v>0</v>
      </c>
      <c r="T478" s="50"/>
      <c r="U478" s="50"/>
      <c r="V478" s="51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>
        <f t="shared" si="30"/>
        <v>0</v>
      </c>
      <c r="AL478" s="50">
        <f t="shared" si="31"/>
        <v>0</v>
      </c>
      <c r="AM478" s="56"/>
    </row>
    <row r="479" spans="1:57" x14ac:dyDescent="0.25">
      <c r="A479" s="52" t="s">
        <v>1328</v>
      </c>
      <c r="B479" s="53" t="s">
        <v>1329</v>
      </c>
      <c r="C479" s="37"/>
      <c r="D479" s="54" t="s">
        <v>435</v>
      </c>
      <c r="E479" s="48">
        <v>47.789000000000001</v>
      </c>
      <c r="F479" s="55"/>
      <c r="G479" s="37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>
        <f t="shared" si="29"/>
        <v>47.789000000000001</v>
      </c>
      <c r="T479" s="50"/>
      <c r="U479" s="50"/>
      <c r="V479" s="51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>
        <f t="shared" si="30"/>
        <v>0</v>
      </c>
      <c r="AL479" s="50">
        <f t="shared" si="31"/>
        <v>47.789000000000001</v>
      </c>
      <c r="AM479" s="56" t="s">
        <v>1787</v>
      </c>
    </row>
    <row r="480" spans="1:57" x14ac:dyDescent="0.25">
      <c r="A480" s="52" t="s">
        <v>1330</v>
      </c>
      <c r="B480" s="99" t="s">
        <v>1331</v>
      </c>
      <c r="C480" s="37"/>
      <c r="D480" s="54" t="s">
        <v>468</v>
      </c>
      <c r="E480" s="48">
        <v>0</v>
      </c>
      <c r="F480" s="55"/>
      <c r="G480" s="37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>
        <f t="shared" si="29"/>
        <v>0</v>
      </c>
      <c r="T480" s="50"/>
      <c r="U480" s="50"/>
      <c r="V480" s="51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>
        <f t="shared" si="30"/>
        <v>0</v>
      </c>
      <c r="AL480" s="50">
        <f t="shared" si="31"/>
        <v>0</v>
      </c>
      <c r="AM480" s="56" t="s">
        <v>1787</v>
      </c>
    </row>
    <row r="481" spans="1:39" x14ac:dyDescent="0.25">
      <c r="A481" s="52" t="s">
        <v>1332</v>
      </c>
      <c r="B481" s="99" t="s">
        <v>1333</v>
      </c>
      <c r="C481" s="37"/>
      <c r="D481" s="54"/>
      <c r="E481" s="48">
        <v>0</v>
      </c>
      <c r="F481" s="55"/>
      <c r="G481" s="37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>
        <f t="shared" si="29"/>
        <v>0</v>
      </c>
      <c r="T481" s="50"/>
      <c r="U481" s="50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>
        <f t="shared" si="30"/>
        <v>0</v>
      </c>
      <c r="AL481" s="50">
        <f t="shared" si="31"/>
        <v>0</v>
      </c>
      <c r="AM481" s="56" t="s">
        <v>1787</v>
      </c>
    </row>
    <row r="482" spans="1:39" x14ac:dyDescent="0.25">
      <c r="A482" s="52" t="s">
        <v>1334</v>
      </c>
      <c r="B482" s="100" t="s">
        <v>1335</v>
      </c>
      <c r="C482" s="37"/>
      <c r="D482" s="54" t="s">
        <v>447</v>
      </c>
      <c r="E482" s="48">
        <v>100</v>
      </c>
      <c r="F482" s="55"/>
      <c r="G482" s="37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>
        <f t="shared" si="29"/>
        <v>100</v>
      </c>
      <c r="T482" s="50"/>
      <c r="U482" s="50"/>
      <c r="V482" s="51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>
        <f t="shared" si="30"/>
        <v>0</v>
      </c>
      <c r="AL482" s="50">
        <f t="shared" si="31"/>
        <v>100</v>
      </c>
      <c r="AM482" s="56" t="s">
        <v>1797</v>
      </c>
    </row>
    <row r="483" spans="1:39" x14ac:dyDescent="0.25">
      <c r="A483" s="59" t="s">
        <v>1336</v>
      </c>
      <c r="B483" s="104" t="s">
        <v>1337</v>
      </c>
      <c r="C483" s="87"/>
      <c r="D483" s="142" t="s">
        <v>435</v>
      </c>
      <c r="E483" s="48">
        <v>2084</v>
      </c>
      <c r="F483" s="86"/>
      <c r="G483" s="87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>
        <f t="shared" si="29"/>
        <v>2084</v>
      </c>
      <c r="T483" s="88"/>
      <c r="U483" s="88"/>
      <c r="V483" s="89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>
        <f t="shared" si="30"/>
        <v>0</v>
      </c>
      <c r="AL483" s="88">
        <f t="shared" si="31"/>
        <v>2084</v>
      </c>
      <c r="AM483" s="56" t="s">
        <v>1787</v>
      </c>
    </row>
    <row r="484" spans="1:39" x14ac:dyDescent="0.25">
      <c r="A484" s="52" t="s">
        <v>1832</v>
      </c>
      <c r="B484" s="100" t="s">
        <v>1833</v>
      </c>
      <c r="C484" s="37"/>
      <c r="D484" s="54" t="s">
        <v>447</v>
      </c>
      <c r="E484" s="48">
        <v>0</v>
      </c>
      <c r="F484" s="55"/>
      <c r="G484" s="37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>
        <f>H484+I484+J484+K484+L484+M484+N484+O484+P484+R484</f>
        <v>0</v>
      </c>
      <c r="T484" s="50"/>
      <c r="U484" s="50"/>
      <c r="V484" s="51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 t="e">
        <f>T484+U484+V484+W484+X484+Y484+Z484+AB484++AA484+AC484+AD484+AE484+AG484+AH484+#REF!</f>
        <v>#REF!</v>
      </c>
      <c r="AL484" s="50" t="e">
        <f t="shared" si="31"/>
        <v>#REF!</v>
      </c>
      <c r="AM484" s="56" t="s">
        <v>1794</v>
      </c>
    </row>
    <row r="485" spans="1:39" x14ac:dyDescent="0.25">
      <c r="A485" s="212" t="s">
        <v>1338</v>
      </c>
      <c r="B485" s="213"/>
      <c r="C485" s="214"/>
      <c r="D485" s="144"/>
      <c r="E485" s="48">
        <v>0</v>
      </c>
      <c r="F485" s="92"/>
      <c r="G485" s="93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>
        <f t="shared" ref="S485:S517" si="32">SUM(E485:R485)</f>
        <v>0</v>
      </c>
      <c r="T485" s="94"/>
      <c r="U485" s="94"/>
      <c r="V485" s="95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>
        <f t="shared" ref="AK485:AK516" si="33">SUM(T485:AJ485)</f>
        <v>0</v>
      </c>
      <c r="AL485" s="94">
        <f t="shared" si="31"/>
        <v>0</v>
      </c>
      <c r="AM485" s="56"/>
    </row>
    <row r="486" spans="1:39" x14ac:dyDescent="0.25">
      <c r="A486" s="52" t="s">
        <v>1339</v>
      </c>
      <c r="B486" s="53" t="s">
        <v>1340</v>
      </c>
      <c r="C486" s="56" t="s">
        <v>2392</v>
      </c>
      <c r="D486" s="54" t="s">
        <v>468</v>
      </c>
      <c r="E486" s="48">
        <v>500</v>
      </c>
      <c r="F486" s="55"/>
      <c r="G486" s="37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>
        <f t="shared" si="32"/>
        <v>500</v>
      </c>
      <c r="T486" s="50"/>
      <c r="U486" s="50"/>
      <c r="V486" s="51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>
        <f t="shared" si="33"/>
        <v>0</v>
      </c>
      <c r="AL486" s="50">
        <f t="shared" si="31"/>
        <v>500</v>
      </c>
      <c r="AM486" s="56" t="s">
        <v>1787</v>
      </c>
    </row>
    <row r="487" spans="1:39" x14ac:dyDescent="0.25">
      <c r="A487" s="52" t="s">
        <v>1341</v>
      </c>
      <c r="B487" s="53" t="s">
        <v>1342</v>
      </c>
      <c r="C487" s="56" t="s">
        <v>1343</v>
      </c>
      <c r="D487" s="54" t="s">
        <v>468</v>
      </c>
      <c r="E487" s="48">
        <v>250</v>
      </c>
      <c r="F487" s="55"/>
      <c r="G487" s="37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>
        <f t="shared" si="32"/>
        <v>250</v>
      </c>
      <c r="T487" s="50"/>
      <c r="U487" s="50"/>
      <c r="V487" s="51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>
        <f t="shared" si="33"/>
        <v>0</v>
      </c>
      <c r="AL487" s="50">
        <f t="shared" si="31"/>
        <v>250</v>
      </c>
      <c r="AM487" s="56" t="s">
        <v>1787</v>
      </c>
    </row>
    <row r="488" spans="1:39" x14ac:dyDescent="0.25">
      <c r="A488" s="52" t="s">
        <v>1989</v>
      </c>
      <c r="B488" s="53" t="s">
        <v>1990</v>
      </c>
      <c r="C488" s="56"/>
      <c r="D488" s="54" t="s">
        <v>468</v>
      </c>
      <c r="E488" s="48">
        <v>250</v>
      </c>
      <c r="F488" s="55"/>
      <c r="G488" s="37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>
        <f t="shared" si="32"/>
        <v>250</v>
      </c>
      <c r="T488" s="50"/>
      <c r="U488" s="50"/>
      <c r="V488" s="51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>
        <f t="shared" si="33"/>
        <v>0</v>
      </c>
      <c r="AL488" s="50">
        <f t="shared" si="31"/>
        <v>250</v>
      </c>
      <c r="AM488" s="56" t="s">
        <v>1787</v>
      </c>
    </row>
    <row r="489" spans="1:39" x14ac:dyDescent="0.25">
      <c r="A489" s="212" t="s">
        <v>1344</v>
      </c>
      <c r="B489" s="213"/>
      <c r="C489" s="214"/>
      <c r="D489" s="47"/>
      <c r="E489" s="48">
        <v>0</v>
      </c>
      <c r="F489" s="55"/>
      <c r="G489" s="37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>
        <f t="shared" si="32"/>
        <v>0</v>
      </c>
      <c r="T489" s="50"/>
      <c r="U489" s="50"/>
      <c r="V489" s="51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>
        <f t="shared" si="33"/>
        <v>0</v>
      </c>
      <c r="AL489" s="50">
        <f t="shared" si="31"/>
        <v>0</v>
      </c>
      <c r="AM489" s="56"/>
    </row>
    <row r="490" spans="1:39" x14ac:dyDescent="0.25">
      <c r="A490" s="52" t="s">
        <v>1345</v>
      </c>
      <c r="B490" s="53" t="s">
        <v>1346</v>
      </c>
      <c r="C490" s="56" t="s">
        <v>2393</v>
      </c>
      <c r="D490" s="54" t="s">
        <v>440</v>
      </c>
      <c r="E490" s="48">
        <v>250</v>
      </c>
      <c r="F490" s="55"/>
      <c r="G490" s="37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>
        <f t="shared" si="32"/>
        <v>250</v>
      </c>
      <c r="T490" s="50"/>
      <c r="U490" s="50"/>
      <c r="V490" s="51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>
        <f t="shared" si="33"/>
        <v>0</v>
      </c>
      <c r="AL490" s="50">
        <f t="shared" si="31"/>
        <v>250</v>
      </c>
      <c r="AM490" s="56" t="s">
        <v>1787</v>
      </c>
    </row>
    <row r="491" spans="1:39" x14ac:dyDescent="0.25">
      <c r="A491" s="52" t="s">
        <v>1347</v>
      </c>
      <c r="B491" s="53" t="s">
        <v>1348</v>
      </c>
      <c r="C491" s="56" t="s">
        <v>2394</v>
      </c>
      <c r="D491" s="54" t="s">
        <v>440</v>
      </c>
      <c r="E491" s="48">
        <v>833</v>
      </c>
      <c r="F491" s="55"/>
      <c r="G491" s="37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>
        <f t="shared" si="32"/>
        <v>833</v>
      </c>
      <c r="T491" s="50"/>
      <c r="U491" s="50"/>
      <c r="V491" s="51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>
        <f t="shared" si="33"/>
        <v>0</v>
      </c>
      <c r="AL491" s="50">
        <f t="shared" si="31"/>
        <v>833</v>
      </c>
      <c r="AM491" s="56" t="s">
        <v>1787</v>
      </c>
    </row>
    <row r="492" spans="1:39" x14ac:dyDescent="0.25">
      <c r="A492" s="52" t="s">
        <v>1349</v>
      </c>
      <c r="B492" s="53" t="s">
        <v>1350</v>
      </c>
      <c r="C492" s="37" t="s">
        <v>1351</v>
      </c>
      <c r="D492" s="54"/>
      <c r="E492" s="48">
        <v>0</v>
      </c>
      <c r="F492" s="55"/>
      <c r="G492" s="37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>
        <f t="shared" si="32"/>
        <v>0</v>
      </c>
      <c r="T492" s="50"/>
      <c r="U492" s="50"/>
      <c r="V492" s="51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>
        <f t="shared" si="33"/>
        <v>0</v>
      </c>
      <c r="AL492" s="50">
        <f t="shared" si="31"/>
        <v>0</v>
      </c>
      <c r="AM492" s="56"/>
    </row>
    <row r="493" spans="1:39" x14ac:dyDescent="0.25">
      <c r="A493" s="212" t="s">
        <v>1352</v>
      </c>
      <c r="B493" s="213"/>
      <c r="C493" s="214"/>
      <c r="D493" s="47"/>
      <c r="E493" s="48">
        <v>0</v>
      </c>
      <c r="F493" s="55"/>
      <c r="G493" s="37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>
        <f t="shared" si="32"/>
        <v>0</v>
      </c>
      <c r="T493" s="50"/>
      <c r="U493" s="50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>
        <f t="shared" si="33"/>
        <v>0</v>
      </c>
      <c r="AL493" s="50">
        <f t="shared" si="31"/>
        <v>0</v>
      </c>
      <c r="AM493" s="56"/>
    </row>
    <row r="494" spans="1:39" x14ac:dyDescent="0.25">
      <c r="A494" s="52" t="s">
        <v>1353</v>
      </c>
      <c r="B494" s="53" t="s">
        <v>1354</v>
      </c>
      <c r="C494" s="56"/>
      <c r="D494" s="54" t="s">
        <v>435</v>
      </c>
      <c r="E494" s="48">
        <v>520</v>
      </c>
      <c r="F494" s="55"/>
      <c r="G494" s="37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>
        <f t="shared" si="32"/>
        <v>520</v>
      </c>
      <c r="T494" s="50"/>
      <c r="U494" s="50"/>
      <c r="V494" s="51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>
        <f t="shared" si="33"/>
        <v>0</v>
      </c>
      <c r="AL494" s="50">
        <f t="shared" si="31"/>
        <v>520</v>
      </c>
      <c r="AM494" s="56" t="s">
        <v>1787</v>
      </c>
    </row>
    <row r="495" spans="1:39" x14ac:dyDescent="0.25">
      <c r="A495" s="212" t="s">
        <v>1355</v>
      </c>
      <c r="B495" s="213"/>
      <c r="C495" s="214"/>
      <c r="D495" s="47"/>
      <c r="E495" s="48">
        <v>0</v>
      </c>
      <c r="F495" s="55"/>
      <c r="G495" s="37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>
        <f t="shared" si="32"/>
        <v>0</v>
      </c>
      <c r="T495" s="50"/>
      <c r="U495" s="50"/>
      <c r="V495" s="51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>
        <f t="shared" si="33"/>
        <v>0</v>
      </c>
      <c r="AL495" s="50">
        <f t="shared" si="31"/>
        <v>0</v>
      </c>
      <c r="AM495" s="56"/>
    </row>
    <row r="496" spans="1:39" x14ac:dyDescent="0.25">
      <c r="A496" s="52" t="s">
        <v>1356</v>
      </c>
      <c r="B496" s="53" t="s">
        <v>1357</v>
      </c>
      <c r="C496" s="56"/>
      <c r="D496" s="54" t="s">
        <v>435</v>
      </c>
      <c r="E496" s="48">
        <v>200</v>
      </c>
      <c r="F496" s="55"/>
      <c r="G496" s="37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>
        <f t="shared" si="32"/>
        <v>200</v>
      </c>
      <c r="T496" s="50"/>
      <c r="U496" s="50"/>
      <c r="V496" s="51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>
        <f t="shared" si="33"/>
        <v>0</v>
      </c>
      <c r="AL496" s="50">
        <f t="shared" si="31"/>
        <v>200</v>
      </c>
      <c r="AM496" s="56" t="s">
        <v>1787</v>
      </c>
    </row>
    <row r="497" spans="1:39" x14ac:dyDescent="0.25">
      <c r="A497" s="52" t="s">
        <v>1358</v>
      </c>
      <c r="B497" s="53" t="s">
        <v>1359</v>
      </c>
      <c r="C497" s="56"/>
      <c r="D497" s="54" t="s">
        <v>435</v>
      </c>
      <c r="E497" s="48">
        <v>200</v>
      </c>
      <c r="F497" s="55"/>
      <c r="G497" s="37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>
        <f t="shared" si="32"/>
        <v>200</v>
      </c>
      <c r="T497" s="50"/>
      <c r="U497" s="50"/>
      <c r="V497" s="51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>
        <f t="shared" si="33"/>
        <v>0</v>
      </c>
      <c r="AL497" s="50">
        <f t="shared" si="31"/>
        <v>200</v>
      </c>
      <c r="AM497" s="56"/>
    </row>
    <row r="498" spans="1:39" x14ac:dyDescent="0.25">
      <c r="A498" s="212" t="s">
        <v>1360</v>
      </c>
      <c r="B498" s="213"/>
      <c r="C498" s="214"/>
      <c r="D498" s="47"/>
      <c r="E498" s="48">
        <v>0</v>
      </c>
      <c r="F498" s="55"/>
      <c r="G498" s="37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>
        <f t="shared" si="32"/>
        <v>0</v>
      </c>
      <c r="T498" s="50"/>
      <c r="U498" s="50"/>
      <c r="V498" s="51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>
        <f t="shared" si="33"/>
        <v>0</v>
      </c>
      <c r="AL498" s="50">
        <f t="shared" ref="AL498:AL561" si="34">S498-AK498</f>
        <v>0</v>
      </c>
      <c r="AM498" s="56"/>
    </row>
    <row r="499" spans="1:39" x14ac:dyDescent="0.25">
      <c r="A499" s="52" t="s">
        <v>1361</v>
      </c>
      <c r="B499" s="53" t="s">
        <v>1362</v>
      </c>
      <c r="C499" s="56" t="s">
        <v>1363</v>
      </c>
      <c r="D499" s="54" t="s">
        <v>447</v>
      </c>
      <c r="E499" s="48">
        <v>557</v>
      </c>
      <c r="F499" s="55"/>
      <c r="G499" s="37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>
        <f t="shared" si="32"/>
        <v>557</v>
      </c>
      <c r="T499" s="50"/>
      <c r="U499" s="50"/>
      <c r="V499" s="51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>
        <f t="shared" si="33"/>
        <v>0</v>
      </c>
      <c r="AL499" s="50">
        <f t="shared" si="34"/>
        <v>557</v>
      </c>
      <c r="AM499" s="56" t="s">
        <v>1787</v>
      </c>
    </row>
    <row r="500" spans="1:39" x14ac:dyDescent="0.25">
      <c r="A500" s="212" t="s">
        <v>1364</v>
      </c>
      <c r="B500" s="213"/>
      <c r="C500" s="214"/>
      <c r="D500" s="47"/>
      <c r="E500" s="48">
        <v>0</v>
      </c>
      <c r="F500" s="55"/>
      <c r="G500" s="37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>
        <f t="shared" si="32"/>
        <v>0</v>
      </c>
      <c r="T500" s="50"/>
      <c r="U500" s="50"/>
      <c r="V500" s="51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>
        <f t="shared" si="33"/>
        <v>0</v>
      </c>
      <c r="AL500" s="50">
        <f t="shared" si="34"/>
        <v>0</v>
      </c>
      <c r="AM500" s="56"/>
    </row>
    <row r="501" spans="1:39" x14ac:dyDescent="0.25">
      <c r="A501" s="52" t="s">
        <v>1365</v>
      </c>
      <c r="B501" s="53" t="s">
        <v>1366</v>
      </c>
      <c r="C501" s="56" t="s">
        <v>2395</v>
      </c>
      <c r="D501" s="54" t="s">
        <v>435</v>
      </c>
      <c r="E501" s="48">
        <v>650</v>
      </c>
      <c r="F501" s="55"/>
      <c r="G501" s="37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>
        <f t="shared" si="32"/>
        <v>650</v>
      </c>
      <c r="T501" s="50"/>
      <c r="U501" s="50"/>
      <c r="V501" s="51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>
        <f t="shared" si="33"/>
        <v>0</v>
      </c>
      <c r="AL501" s="50">
        <f t="shared" si="34"/>
        <v>650</v>
      </c>
      <c r="AM501" s="56" t="s">
        <v>1787</v>
      </c>
    </row>
    <row r="502" spans="1:39" x14ac:dyDescent="0.25">
      <c r="A502" s="212" t="s">
        <v>1367</v>
      </c>
      <c r="B502" s="213"/>
      <c r="C502" s="214"/>
      <c r="D502" s="47"/>
      <c r="E502" s="48">
        <v>0</v>
      </c>
      <c r="F502" s="55"/>
      <c r="G502" s="37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>
        <f t="shared" si="32"/>
        <v>0</v>
      </c>
      <c r="T502" s="50"/>
      <c r="U502" s="50"/>
      <c r="V502" s="51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>
        <f t="shared" si="33"/>
        <v>0</v>
      </c>
      <c r="AL502" s="50">
        <f t="shared" si="34"/>
        <v>0</v>
      </c>
      <c r="AM502" s="56"/>
    </row>
    <row r="503" spans="1:39" x14ac:dyDescent="0.25">
      <c r="A503" s="52" t="s">
        <v>1368</v>
      </c>
      <c r="B503" s="73" t="s">
        <v>1369</v>
      </c>
      <c r="C503" s="36"/>
      <c r="D503" s="145"/>
      <c r="E503" s="48">
        <v>1000</v>
      </c>
      <c r="F503" s="55"/>
      <c r="G503" s="37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>
        <f t="shared" si="32"/>
        <v>1000</v>
      </c>
      <c r="T503" s="50"/>
      <c r="U503" s="50"/>
      <c r="V503" s="51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>
        <v>500</v>
      </c>
      <c r="AL503" s="50">
        <f t="shared" si="34"/>
        <v>500</v>
      </c>
      <c r="AM503" s="56" t="s">
        <v>1787</v>
      </c>
    </row>
    <row r="504" spans="1:39" x14ac:dyDescent="0.25">
      <c r="A504" s="52" t="s">
        <v>1370</v>
      </c>
      <c r="B504" s="73" t="s">
        <v>1371</v>
      </c>
      <c r="C504" s="36"/>
      <c r="D504" s="145"/>
      <c r="E504" s="48">
        <v>0</v>
      </c>
      <c r="F504" s="55"/>
      <c r="G504" s="37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>
        <f t="shared" si="32"/>
        <v>0</v>
      </c>
      <c r="T504" s="50"/>
      <c r="U504" s="50"/>
      <c r="V504" s="51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>
        <f t="shared" si="33"/>
        <v>0</v>
      </c>
      <c r="AL504" s="50">
        <f t="shared" si="34"/>
        <v>0</v>
      </c>
      <c r="AM504" s="56" t="s">
        <v>1787</v>
      </c>
    </row>
    <row r="505" spans="1:39" x14ac:dyDescent="0.25">
      <c r="A505" s="52" t="s">
        <v>1372</v>
      </c>
      <c r="B505" s="73" t="s">
        <v>1373</v>
      </c>
      <c r="C505" s="36"/>
      <c r="D505" s="145"/>
      <c r="E505" s="48">
        <v>0</v>
      </c>
      <c r="F505" s="55"/>
      <c r="G505" s="37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>
        <f t="shared" si="32"/>
        <v>0</v>
      </c>
      <c r="T505" s="50"/>
      <c r="U505" s="50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>
        <f t="shared" si="33"/>
        <v>0</v>
      </c>
      <c r="AL505" s="50">
        <f t="shared" si="34"/>
        <v>0</v>
      </c>
      <c r="AM505" s="56" t="s">
        <v>1787</v>
      </c>
    </row>
    <row r="506" spans="1:39" x14ac:dyDescent="0.25">
      <c r="A506" s="52" t="s">
        <v>1374</v>
      </c>
      <c r="B506" s="73" t="s">
        <v>1375</v>
      </c>
      <c r="C506" s="36"/>
      <c r="D506" s="145"/>
      <c r="E506" s="48">
        <v>0</v>
      </c>
      <c r="F506" s="55"/>
      <c r="G506" s="37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>
        <f t="shared" si="32"/>
        <v>0</v>
      </c>
      <c r="T506" s="50"/>
      <c r="U506" s="50"/>
      <c r="V506" s="51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>
        <f t="shared" si="33"/>
        <v>0</v>
      </c>
      <c r="AL506" s="50">
        <f t="shared" si="34"/>
        <v>0</v>
      </c>
      <c r="AM506" s="56" t="s">
        <v>1787</v>
      </c>
    </row>
    <row r="507" spans="1:39" x14ac:dyDescent="0.25">
      <c r="A507" s="52" t="s">
        <v>1376</v>
      </c>
      <c r="B507" s="73" t="s">
        <v>1377</v>
      </c>
      <c r="C507" s="36"/>
      <c r="D507" s="145"/>
      <c r="E507" s="48">
        <v>0</v>
      </c>
      <c r="F507" s="55"/>
      <c r="G507" s="37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>
        <f t="shared" si="32"/>
        <v>0</v>
      </c>
      <c r="T507" s="50"/>
      <c r="U507" s="50"/>
      <c r="V507" s="51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>
        <f t="shared" si="33"/>
        <v>0</v>
      </c>
      <c r="AL507" s="50">
        <f t="shared" si="34"/>
        <v>0</v>
      </c>
      <c r="AM507" s="56" t="s">
        <v>1795</v>
      </c>
    </row>
    <row r="508" spans="1:39" x14ac:dyDescent="0.25">
      <c r="A508" s="52" t="s">
        <v>1378</v>
      </c>
      <c r="B508" s="73" t="s">
        <v>1379</v>
      </c>
      <c r="C508" s="36"/>
      <c r="D508" s="145"/>
      <c r="E508" s="48">
        <v>0</v>
      </c>
      <c r="F508" s="55"/>
      <c r="G508" s="37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>
        <f t="shared" si="32"/>
        <v>0</v>
      </c>
      <c r="T508" s="50"/>
      <c r="U508" s="50"/>
      <c r="V508" s="51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>
        <f t="shared" si="33"/>
        <v>0</v>
      </c>
      <c r="AL508" s="50">
        <f t="shared" si="34"/>
        <v>0</v>
      </c>
      <c r="AM508" s="56" t="s">
        <v>1787</v>
      </c>
    </row>
    <row r="509" spans="1:39" x14ac:dyDescent="0.25">
      <c r="A509" s="52" t="s">
        <v>1380</v>
      </c>
      <c r="B509" s="73" t="s">
        <v>1381</v>
      </c>
      <c r="C509" s="36"/>
      <c r="D509" s="145"/>
      <c r="E509" s="48">
        <v>1000</v>
      </c>
      <c r="F509" s="55"/>
      <c r="G509" s="37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>
        <f t="shared" si="32"/>
        <v>1000</v>
      </c>
      <c r="T509" s="50"/>
      <c r="U509" s="50"/>
      <c r="V509" s="51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>
        <f t="shared" si="33"/>
        <v>0</v>
      </c>
      <c r="AL509" s="50">
        <f t="shared" si="34"/>
        <v>1000</v>
      </c>
      <c r="AM509" s="56" t="s">
        <v>1787</v>
      </c>
    </row>
    <row r="510" spans="1:39" x14ac:dyDescent="0.25">
      <c r="A510" s="52" t="s">
        <v>1382</v>
      </c>
      <c r="B510" s="73" t="s">
        <v>1383</v>
      </c>
      <c r="C510" s="36"/>
      <c r="D510" s="145"/>
      <c r="E510" s="48">
        <v>500</v>
      </c>
      <c r="F510" s="55"/>
      <c r="G510" s="37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>
        <f t="shared" si="32"/>
        <v>500</v>
      </c>
      <c r="T510" s="50"/>
      <c r="U510" s="50"/>
      <c r="V510" s="51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>
        <f t="shared" si="33"/>
        <v>0</v>
      </c>
      <c r="AL510" s="50">
        <f t="shared" si="34"/>
        <v>500</v>
      </c>
      <c r="AM510" s="56" t="s">
        <v>1787</v>
      </c>
    </row>
    <row r="511" spans="1:39" x14ac:dyDescent="0.25">
      <c r="A511" s="52" t="s">
        <v>1384</v>
      </c>
      <c r="B511" s="73" t="s">
        <v>1385</v>
      </c>
      <c r="C511" s="36"/>
      <c r="D511" s="145"/>
      <c r="E511" s="48">
        <v>3486</v>
      </c>
      <c r="F511" s="55"/>
      <c r="G511" s="37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>
        <f t="shared" si="32"/>
        <v>3486</v>
      </c>
      <c r="T511" s="50"/>
      <c r="U511" s="50"/>
      <c r="V511" s="51">
        <f>500</f>
        <v>500</v>
      </c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>
        <f t="shared" si="33"/>
        <v>500</v>
      </c>
      <c r="AL511" s="50">
        <f t="shared" si="34"/>
        <v>2986</v>
      </c>
      <c r="AM511" s="56" t="s">
        <v>1787</v>
      </c>
    </row>
    <row r="512" spans="1:39" x14ac:dyDescent="0.25">
      <c r="A512" s="52" t="s">
        <v>1386</v>
      </c>
      <c r="B512" s="73" t="s">
        <v>1387</v>
      </c>
      <c r="C512" s="36"/>
      <c r="D512" s="145"/>
      <c r="E512" s="48">
        <v>2472</v>
      </c>
      <c r="F512" s="55"/>
      <c r="G512" s="37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>
        <f t="shared" si="32"/>
        <v>2472</v>
      </c>
      <c r="T512" s="50"/>
      <c r="U512" s="50"/>
      <c r="V512" s="51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>
        <f t="shared" si="33"/>
        <v>0</v>
      </c>
      <c r="AL512" s="50">
        <f t="shared" si="34"/>
        <v>2472</v>
      </c>
      <c r="AM512" s="56" t="s">
        <v>1787</v>
      </c>
    </row>
    <row r="513" spans="1:39" x14ac:dyDescent="0.25">
      <c r="A513" s="52" t="s">
        <v>1388</v>
      </c>
      <c r="B513" s="73" t="s">
        <v>1389</v>
      </c>
      <c r="C513" s="36"/>
      <c r="D513" s="145"/>
      <c r="E513" s="48">
        <v>1000</v>
      </c>
      <c r="F513" s="55"/>
      <c r="G513" s="37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>
        <f t="shared" si="32"/>
        <v>1000</v>
      </c>
      <c r="T513" s="50"/>
      <c r="U513" s="50"/>
      <c r="V513" s="51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>
        <f t="shared" si="33"/>
        <v>0</v>
      </c>
      <c r="AL513" s="50">
        <f t="shared" si="34"/>
        <v>1000</v>
      </c>
      <c r="AM513" s="56" t="s">
        <v>1787</v>
      </c>
    </row>
    <row r="514" spans="1:39" x14ac:dyDescent="0.25">
      <c r="A514" s="52" t="s">
        <v>1390</v>
      </c>
      <c r="B514" s="73" t="s">
        <v>1391</v>
      </c>
      <c r="C514" s="36"/>
      <c r="D514" s="145"/>
      <c r="E514" s="48">
        <v>500</v>
      </c>
      <c r="F514" s="55"/>
      <c r="G514" s="37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>
        <f t="shared" si="32"/>
        <v>500</v>
      </c>
      <c r="T514" s="50"/>
      <c r="U514" s="50"/>
      <c r="V514" s="51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>
        <f t="shared" si="33"/>
        <v>0</v>
      </c>
      <c r="AL514" s="50">
        <f t="shared" si="34"/>
        <v>500</v>
      </c>
      <c r="AM514" s="56" t="s">
        <v>1787</v>
      </c>
    </row>
    <row r="515" spans="1:39" x14ac:dyDescent="0.25">
      <c r="A515" s="52" t="s">
        <v>1392</v>
      </c>
      <c r="B515" s="73" t="s">
        <v>1393</v>
      </c>
      <c r="C515" s="36"/>
      <c r="D515" s="145"/>
      <c r="E515" s="48">
        <v>0</v>
      </c>
      <c r="F515" s="55"/>
      <c r="G515" s="37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>
        <f>500</f>
        <v>500</v>
      </c>
      <c r="S515" s="50">
        <f t="shared" si="32"/>
        <v>500</v>
      </c>
      <c r="T515" s="50"/>
      <c r="U515" s="50"/>
      <c r="V515" s="51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>
        <f t="shared" si="33"/>
        <v>0</v>
      </c>
      <c r="AL515" s="50">
        <f t="shared" si="34"/>
        <v>500</v>
      </c>
      <c r="AM515" s="56" t="s">
        <v>1787</v>
      </c>
    </row>
    <row r="516" spans="1:39" x14ac:dyDescent="0.25">
      <c r="A516" s="52" t="s">
        <v>1394</v>
      </c>
      <c r="B516" s="73" t="s">
        <v>1395</v>
      </c>
      <c r="C516" s="36"/>
      <c r="D516" s="145"/>
      <c r="E516" s="48">
        <v>0</v>
      </c>
      <c r="F516" s="55"/>
      <c r="G516" s="37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>
        <f t="shared" si="32"/>
        <v>0</v>
      </c>
      <c r="T516" s="50"/>
      <c r="U516" s="50"/>
      <c r="V516" s="51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>
        <f t="shared" si="33"/>
        <v>0</v>
      </c>
      <c r="AL516" s="50">
        <f t="shared" si="34"/>
        <v>0</v>
      </c>
      <c r="AM516" s="56" t="s">
        <v>1787</v>
      </c>
    </row>
    <row r="517" spans="1:39" x14ac:dyDescent="0.25">
      <c r="A517" s="52" t="s">
        <v>1396</v>
      </c>
      <c r="B517" s="73" t="s">
        <v>1397</v>
      </c>
      <c r="C517" s="36"/>
      <c r="D517" s="145"/>
      <c r="E517" s="48">
        <v>500</v>
      </c>
      <c r="F517" s="55"/>
      <c r="G517" s="37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>
        <f t="shared" si="32"/>
        <v>500</v>
      </c>
      <c r="T517" s="50"/>
      <c r="U517" s="50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>
        <v>500</v>
      </c>
      <c r="AL517" s="50">
        <f t="shared" si="34"/>
        <v>0</v>
      </c>
      <c r="AM517" s="56" t="s">
        <v>1787</v>
      </c>
    </row>
    <row r="518" spans="1:39" x14ac:dyDescent="0.25">
      <c r="A518" s="52" t="s">
        <v>1398</v>
      </c>
      <c r="B518" s="73" t="s">
        <v>1399</v>
      </c>
      <c r="C518" s="36"/>
      <c r="D518" s="47"/>
      <c r="E518" s="48">
        <v>0</v>
      </c>
      <c r="F518" s="55"/>
      <c r="G518" s="37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>
        <f t="shared" ref="S518:S581" si="35">SUM(E518:R518)</f>
        <v>0</v>
      </c>
      <c r="T518" s="50"/>
      <c r="U518" s="50"/>
      <c r="V518" s="51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>
        <f>SUM(T518:AJ518)</f>
        <v>0</v>
      </c>
      <c r="AL518" s="50">
        <f t="shared" si="34"/>
        <v>0</v>
      </c>
      <c r="AM518" s="56" t="s">
        <v>1787</v>
      </c>
    </row>
    <row r="519" spans="1:39" x14ac:dyDescent="0.25">
      <c r="A519" s="52" t="s">
        <v>1400</v>
      </c>
      <c r="B519" s="73" t="s">
        <v>1401</v>
      </c>
      <c r="C519" s="36"/>
      <c r="D519" s="47"/>
      <c r="E519" s="48">
        <v>0</v>
      </c>
      <c r="F519" s="55"/>
      <c r="G519" s="37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>
        <f t="shared" si="35"/>
        <v>0</v>
      </c>
      <c r="T519" s="50"/>
      <c r="U519" s="50"/>
      <c r="V519" s="51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>
        <f t="shared" ref="AK519:AK579" si="36">SUM(T519:AJ519)</f>
        <v>0</v>
      </c>
      <c r="AL519" s="50">
        <f t="shared" si="34"/>
        <v>0</v>
      </c>
      <c r="AM519" s="56" t="s">
        <v>1787</v>
      </c>
    </row>
    <row r="520" spans="1:39" x14ac:dyDescent="0.25">
      <c r="A520" s="52" t="s">
        <v>1402</v>
      </c>
      <c r="B520" s="73" t="s">
        <v>1403</v>
      </c>
      <c r="C520" s="36"/>
      <c r="D520" s="47"/>
      <c r="E520" s="48">
        <v>500</v>
      </c>
      <c r="F520" s="55"/>
      <c r="G520" s="37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>
        <f t="shared" si="35"/>
        <v>500</v>
      </c>
      <c r="T520" s="50"/>
      <c r="U520" s="50"/>
      <c r="V520" s="51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>
        <f t="shared" si="36"/>
        <v>0</v>
      </c>
      <c r="AL520" s="50">
        <f t="shared" si="34"/>
        <v>500</v>
      </c>
      <c r="AM520" s="56" t="s">
        <v>1787</v>
      </c>
    </row>
    <row r="521" spans="1:39" x14ac:dyDescent="0.25">
      <c r="A521" s="52" t="s">
        <v>1404</v>
      </c>
      <c r="B521" s="73" t="s">
        <v>1405</v>
      </c>
      <c r="C521" s="36"/>
      <c r="D521" s="47"/>
      <c r="E521" s="48">
        <v>504</v>
      </c>
      <c r="F521" s="55"/>
      <c r="G521" s="37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>
        <f t="shared" si="35"/>
        <v>504</v>
      </c>
      <c r="T521" s="50"/>
      <c r="U521" s="50"/>
      <c r="V521" s="51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>
        <f t="shared" si="36"/>
        <v>0</v>
      </c>
      <c r="AL521" s="50">
        <f t="shared" si="34"/>
        <v>504</v>
      </c>
      <c r="AM521" s="56" t="s">
        <v>1787</v>
      </c>
    </row>
    <row r="522" spans="1:39" x14ac:dyDescent="0.25">
      <c r="A522" s="52" t="s">
        <v>1406</v>
      </c>
      <c r="B522" s="73" t="s">
        <v>1407</v>
      </c>
      <c r="C522" s="36"/>
      <c r="D522" s="47"/>
      <c r="E522" s="48">
        <v>0</v>
      </c>
      <c r="F522" s="55"/>
      <c r="G522" s="37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>
        <f t="shared" si="35"/>
        <v>0</v>
      </c>
      <c r="T522" s="50"/>
      <c r="U522" s="50"/>
      <c r="V522" s="51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>
        <f t="shared" si="36"/>
        <v>0</v>
      </c>
      <c r="AL522" s="50">
        <f t="shared" si="34"/>
        <v>0</v>
      </c>
      <c r="AM522" s="56" t="s">
        <v>1787</v>
      </c>
    </row>
    <row r="523" spans="1:39" x14ac:dyDescent="0.25">
      <c r="A523" s="52" t="s">
        <v>1408</v>
      </c>
      <c r="B523" s="73" t="s">
        <v>1409</v>
      </c>
      <c r="C523" s="36"/>
      <c r="D523" s="47"/>
      <c r="E523" s="48">
        <v>2</v>
      </c>
      <c r="F523" s="55"/>
      <c r="G523" s="37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>
        <f t="shared" si="35"/>
        <v>2</v>
      </c>
      <c r="T523" s="50"/>
      <c r="U523" s="50"/>
      <c r="V523" s="51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>
        <f t="shared" si="36"/>
        <v>0</v>
      </c>
      <c r="AL523" s="50">
        <f t="shared" si="34"/>
        <v>2</v>
      </c>
      <c r="AM523" s="56" t="s">
        <v>1795</v>
      </c>
    </row>
    <row r="524" spans="1:39" x14ac:dyDescent="0.25">
      <c r="A524" s="52" t="s">
        <v>1410</v>
      </c>
      <c r="B524" s="73" t="s">
        <v>1411</v>
      </c>
      <c r="C524" s="36"/>
      <c r="D524" s="47"/>
      <c r="E524" s="48">
        <v>0</v>
      </c>
      <c r="F524" s="55"/>
      <c r="G524" s="37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>
        <f t="shared" si="35"/>
        <v>0</v>
      </c>
      <c r="T524" s="50"/>
      <c r="U524" s="50"/>
      <c r="V524" s="51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>
        <f t="shared" si="36"/>
        <v>0</v>
      </c>
      <c r="AL524" s="50">
        <f t="shared" si="34"/>
        <v>0</v>
      </c>
      <c r="AM524" s="56" t="s">
        <v>1799</v>
      </c>
    </row>
    <row r="525" spans="1:39" x14ac:dyDescent="0.25">
      <c r="A525" s="52" t="s">
        <v>1412</v>
      </c>
      <c r="B525" s="73" t="s">
        <v>1413</v>
      </c>
      <c r="C525" s="36"/>
      <c r="D525" s="47"/>
      <c r="E525" s="48">
        <v>0</v>
      </c>
      <c r="F525" s="55"/>
      <c r="G525" s="37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>
        <f t="shared" si="35"/>
        <v>0</v>
      </c>
      <c r="T525" s="50"/>
      <c r="U525" s="50"/>
      <c r="V525" s="51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>
        <f t="shared" si="36"/>
        <v>0</v>
      </c>
      <c r="AL525" s="50">
        <f t="shared" si="34"/>
        <v>0</v>
      </c>
      <c r="AM525" s="56" t="s">
        <v>1799</v>
      </c>
    </row>
    <row r="526" spans="1:39" ht="25.5" x14ac:dyDescent="0.25">
      <c r="A526" s="52" t="s">
        <v>1414</v>
      </c>
      <c r="B526" s="60" t="s">
        <v>1415</v>
      </c>
      <c r="C526" s="36"/>
      <c r="D526" s="47"/>
      <c r="E526" s="48">
        <v>625</v>
      </c>
      <c r="F526" s="55"/>
      <c r="G526" s="37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>
        <f>250</f>
        <v>250</v>
      </c>
      <c r="S526" s="50">
        <f t="shared" si="35"/>
        <v>875</v>
      </c>
      <c r="T526" s="50"/>
      <c r="U526" s="50"/>
      <c r="V526" s="51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>
        <f t="shared" si="36"/>
        <v>0</v>
      </c>
      <c r="AL526" s="50">
        <f t="shared" si="34"/>
        <v>875</v>
      </c>
      <c r="AM526" s="56" t="s">
        <v>1787</v>
      </c>
    </row>
    <row r="527" spans="1:39" x14ac:dyDescent="0.25">
      <c r="A527" s="52" t="s">
        <v>1416</v>
      </c>
      <c r="B527" s="53" t="s">
        <v>1417</v>
      </c>
      <c r="C527" s="36"/>
      <c r="D527" s="47"/>
      <c r="E527" s="48">
        <v>0</v>
      </c>
      <c r="F527" s="55"/>
      <c r="G527" s="37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>
        <f t="shared" si="35"/>
        <v>0</v>
      </c>
      <c r="T527" s="50"/>
      <c r="U527" s="50"/>
      <c r="V527" s="51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>
        <f t="shared" si="36"/>
        <v>0</v>
      </c>
      <c r="AL527" s="50">
        <f t="shared" si="34"/>
        <v>0</v>
      </c>
      <c r="AM527" s="56" t="s">
        <v>1787</v>
      </c>
    </row>
    <row r="528" spans="1:39" ht="25.5" x14ac:dyDescent="0.25">
      <c r="A528" s="52" t="s">
        <v>1418</v>
      </c>
      <c r="B528" s="53" t="s">
        <v>1419</v>
      </c>
      <c r="C528" s="36"/>
      <c r="D528" s="47"/>
      <c r="E528" s="48">
        <v>500</v>
      </c>
      <c r="F528" s="55"/>
      <c r="G528" s="37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>
        <f t="shared" si="35"/>
        <v>500</v>
      </c>
      <c r="T528" s="50"/>
      <c r="U528" s="50"/>
      <c r="V528" s="51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>
        <f t="shared" si="36"/>
        <v>0</v>
      </c>
      <c r="AL528" s="50">
        <f t="shared" si="34"/>
        <v>500</v>
      </c>
      <c r="AM528" s="56" t="s">
        <v>1787</v>
      </c>
    </row>
    <row r="529" spans="1:39" x14ac:dyDescent="0.25">
      <c r="A529" s="52" t="s">
        <v>1420</v>
      </c>
      <c r="B529" s="53" t="s">
        <v>1421</v>
      </c>
      <c r="C529" s="36"/>
      <c r="D529" s="47"/>
      <c r="E529" s="48">
        <v>500</v>
      </c>
      <c r="F529" s="55"/>
      <c r="G529" s="37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>
        <f t="shared" si="35"/>
        <v>500</v>
      </c>
      <c r="T529" s="50"/>
      <c r="U529" s="50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>
        <f t="shared" si="36"/>
        <v>0</v>
      </c>
      <c r="AL529" s="50">
        <f t="shared" si="34"/>
        <v>500</v>
      </c>
      <c r="AM529" s="56" t="s">
        <v>1787</v>
      </c>
    </row>
    <row r="530" spans="1:39" x14ac:dyDescent="0.25">
      <c r="A530" s="52" t="s">
        <v>1422</v>
      </c>
      <c r="B530" s="53" t="s">
        <v>1423</v>
      </c>
      <c r="C530" s="36"/>
      <c r="D530" s="47"/>
      <c r="E530" s="48">
        <v>6</v>
      </c>
      <c r="F530" s="55"/>
      <c r="G530" s="37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>
        <f t="shared" si="35"/>
        <v>6</v>
      </c>
      <c r="T530" s="50"/>
      <c r="U530" s="50"/>
      <c r="V530" s="51">
        <f>1</f>
        <v>1</v>
      </c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>
        <v>3</v>
      </c>
      <c r="AL530" s="50">
        <f t="shared" si="34"/>
        <v>3</v>
      </c>
      <c r="AM530" s="56" t="s">
        <v>1799</v>
      </c>
    </row>
    <row r="531" spans="1:39" x14ac:dyDescent="0.25">
      <c r="A531" s="52" t="s">
        <v>1424</v>
      </c>
      <c r="B531" s="53" t="s">
        <v>1425</v>
      </c>
      <c r="C531" s="37"/>
      <c r="D531" s="54"/>
      <c r="E531" s="48">
        <v>1000</v>
      </c>
      <c r="F531" s="55"/>
      <c r="G531" s="37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>
        <f t="shared" si="35"/>
        <v>1000</v>
      </c>
      <c r="T531" s="50"/>
      <c r="U531" s="50"/>
      <c r="V531" s="51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>
        <f t="shared" si="36"/>
        <v>0</v>
      </c>
      <c r="AL531" s="50">
        <f t="shared" si="34"/>
        <v>1000</v>
      </c>
      <c r="AM531" s="56" t="s">
        <v>1787</v>
      </c>
    </row>
    <row r="532" spans="1:39" x14ac:dyDescent="0.25">
      <c r="A532" s="52" t="s">
        <v>1426</v>
      </c>
      <c r="B532" s="73" t="s">
        <v>1427</v>
      </c>
      <c r="C532" s="37"/>
      <c r="D532" s="54"/>
      <c r="E532" s="48">
        <v>500</v>
      </c>
      <c r="F532" s="55"/>
      <c r="G532" s="37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>
        <f t="shared" si="35"/>
        <v>500</v>
      </c>
      <c r="T532" s="50"/>
      <c r="U532" s="50"/>
      <c r="V532" s="51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>
        <f t="shared" si="36"/>
        <v>0</v>
      </c>
      <c r="AL532" s="50">
        <f t="shared" si="34"/>
        <v>500</v>
      </c>
      <c r="AM532" s="56" t="s">
        <v>1787</v>
      </c>
    </row>
    <row r="533" spans="1:39" x14ac:dyDescent="0.25">
      <c r="A533" s="52" t="s">
        <v>1428</v>
      </c>
      <c r="B533" s="53" t="s">
        <v>1429</v>
      </c>
      <c r="C533" s="37"/>
      <c r="D533" s="54"/>
      <c r="E533" s="48">
        <v>0</v>
      </c>
      <c r="F533" s="55"/>
      <c r="G533" s="37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>
        <f t="shared" si="35"/>
        <v>0</v>
      </c>
      <c r="T533" s="50"/>
      <c r="U533" s="50"/>
      <c r="V533" s="51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>
        <f t="shared" si="36"/>
        <v>0</v>
      </c>
      <c r="AL533" s="50">
        <f t="shared" si="34"/>
        <v>0</v>
      </c>
      <c r="AM533" s="56" t="s">
        <v>1787</v>
      </c>
    </row>
    <row r="534" spans="1:39" x14ac:dyDescent="0.25">
      <c r="A534" s="52" t="s">
        <v>1430</v>
      </c>
      <c r="B534" s="53" t="s">
        <v>1431</v>
      </c>
      <c r="C534" s="37"/>
      <c r="D534" s="54"/>
      <c r="E534" s="48">
        <v>0</v>
      </c>
      <c r="F534" s="55"/>
      <c r="G534" s="37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>
        <f t="shared" si="35"/>
        <v>0</v>
      </c>
      <c r="T534" s="50"/>
      <c r="U534" s="50"/>
      <c r="V534" s="51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>
        <f t="shared" si="36"/>
        <v>0</v>
      </c>
      <c r="AL534" s="50">
        <f t="shared" si="34"/>
        <v>0</v>
      </c>
      <c r="AM534" s="56" t="s">
        <v>1787</v>
      </c>
    </row>
    <row r="535" spans="1:39" x14ac:dyDescent="0.25">
      <c r="A535" s="59" t="s">
        <v>1432</v>
      </c>
      <c r="B535" s="84" t="s">
        <v>1433</v>
      </c>
      <c r="C535" s="87"/>
      <c r="D535" s="142"/>
      <c r="E535" s="48">
        <v>0</v>
      </c>
      <c r="F535" s="55"/>
      <c r="G535" s="37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>
        <f t="shared" si="35"/>
        <v>0</v>
      </c>
      <c r="T535" s="50"/>
      <c r="U535" s="50"/>
      <c r="V535" s="51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>
        <f t="shared" si="36"/>
        <v>0</v>
      </c>
      <c r="AL535" s="50">
        <f t="shared" si="34"/>
        <v>0</v>
      </c>
      <c r="AM535" s="56" t="s">
        <v>1800</v>
      </c>
    </row>
    <row r="536" spans="1:39" x14ac:dyDescent="0.25">
      <c r="A536" s="52" t="s">
        <v>1434</v>
      </c>
      <c r="B536" s="73" t="s">
        <v>1435</v>
      </c>
      <c r="C536" s="37"/>
      <c r="D536" s="54"/>
      <c r="E536" s="48">
        <v>500</v>
      </c>
      <c r="F536" s="55"/>
      <c r="G536" s="37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>
        <f t="shared" si="35"/>
        <v>500</v>
      </c>
      <c r="T536" s="50"/>
      <c r="U536" s="50"/>
      <c r="V536" s="51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>
        <f t="shared" si="36"/>
        <v>0</v>
      </c>
      <c r="AL536" s="50">
        <f t="shared" si="34"/>
        <v>500</v>
      </c>
      <c r="AM536" s="56" t="s">
        <v>1787</v>
      </c>
    </row>
    <row r="537" spans="1:39" x14ac:dyDescent="0.25">
      <c r="A537" s="52" t="s">
        <v>1436</v>
      </c>
      <c r="B537" s="73" t="s">
        <v>1437</v>
      </c>
      <c r="C537" s="37"/>
      <c r="D537" s="54"/>
      <c r="E537" s="48">
        <v>500</v>
      </c>
      <c r="F537" s="55"/>
      <c r="G537" s="37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>
        <f t="shared" si="35"/>
        <v>500</v>
      </c>
      <c r="T537" s="50"/>
      <c r="U537" s="50"/>
      <c r="V537" s="51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>
        <f t="shared" si="36"/>
        <v>0</v>
      </c>
      <c r="AL537" s="50">
        <f t="shared" si="34"/>
        <v>500</v>
      </c>
      <c r="AM537" s="56" t="s">
        <v>1787</v>
      </c>
    </row>
    <row r="538" spans="1:39" x14ac:dyDescent="0.25">
      <c r="A538" s="105" t="s">
        <v>1438</v>
      </c>
      <c r="B538" s="84" t="s">
        <v>1439</v>
      </c>
      <c r="C538" s="87"/>
      <c r="D538" s="142"/>
      <c r="E538" s="48">
        <v>0</v>
      </c>
      <c r="F538" s="86"/>
      <c r="G538" s="87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>
        <f t="shared" si="35"/>
        <v>0</v>
      </c>
      <c r="T538" s="50"/>
      <c r="U538" s="50"/>
      <c r="V538" s="51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>
        <v>500</v>
      </c>
      <c r="AL538" s="50">
        <v>0</v>
      </c>
      <c r="AM538" s="56" t="s">
        <v>1787</v>
      </c>
    </row>
    <row r="539" spans="1:39" x14ac:dyDescent="0.25">
      <c r="A539" s="105" t="s">
        <v>1440</v>
      </c>
      <c r="B539" s="73" t="s">
        <v>1441</v>
      </c>
      <c r="C539" s="37"/>
      <c r="D539" s="54"/>
      <c r="E539" s="48">
        <v>500</v>
      </c>
      <c r="F539" s="55"/>
      <c r="G539" s="37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>
        <f>500</f>
        <v>500</v>
      </c>
      <c r="S539" s="50">
        <f t="shared" si="35"/>
        <v>1000</v>
      </c>
      <c r="T539" s="50"/>
      <c r="U539" s="50"/>
      <c r="V539" s="51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>
        <f t="shared" si="36"/>
        <v>0</v>
      </c>
      <c r="AL539" s="50">
        <f t="shared" si="34"/>
        <v>1000</v>
      </c>
      <c r="AM539" s="56" t="s">
        <v>1787</v>
      </c>
    </row>
    <row r="540" spans="1:39" x14ac:dyDescent="0.25">
      <c r="A540" s="105" t="s">
        <v>1442</v>
      </c>
      <c r="B540" s="73" t="s">
        <v>1443</v>
      </c>
      <c r="C540" s="37"/>
      <c r="D540" s="54"/>
      <c r="E540" s="48">
        <v>500</v>
      </c>
      <c r="F540" s="55"/>
      <c r="G540" s="37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>
        <f t="shared" si="35"/>
        <v>500</v>
      </c>
      <c r="T540" s="50"/>
      <c r="U540" s="50"/>
      <c r="V540" s="51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>
        <f t="shared" si="36"/>
        <v>0</v>
      </c>
      <c r="AL540" s="50">
        <f t="shared" si="34"/>
        <v>500</v>
      </c>
      <c r="AM540" s="56" t="s">
        <v>1787</v>
      </c>
    </row>
    <row r="541" spans="1:39" x14ac:dyDescent="0.25">
      <c r="A541" s="105" t="s">
        <v>1444</v>
      </c>
      <c r="B541" s="73" t="s">
        <v>1445</v>
      </c>
      <c r="C541" s="42"/>
      <c r="D541" s="106" t="s">
        <v>1513</v>
      </c>
      <c r="E541" s="107">
        <v>5</v>
      </c>
      <c r="F541" s="108"/>
      <c r="G541" s="42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>
        <f t="shared" si="35"/>
        <v>5</v>
      </c>
      <c r="T541" s="109"/>
      <c r="U541" s="109"/>
      <c r="V541" s="110">
        <f>1</f>
        <v>1</v>
      </c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>
        <v>3</v>
      </c>
      <c r="AL541" s="109">
        <f t="shared" si="34"/>
        <v>2</v>
      </c>
      <c r="AM541" s="159" t="s">
        <v>1799</v>
      </c>
    </row>
    <row r="542" spans="1:39" x14ac:dyDescent="0.25">
      <c r="A542" s="105" t="s">
        <v>1446</v>
      </c>
      <c r="B542" s="73" t="s">
        <v>1447</v>
      </c>
      <c r="C542" s="37"/>
      <c r="D542" s="54" t="s">
        <v>468</v>
      </c>
      <c r="E542" s="48">
        <v>0</v>
      </c>
      <c r="F542" s="55"/>
      <c r="G542" s="37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>
        <f t="shared" si="35"/>
        <v>0</v>
      </c>
      <c r="T542" s="50"/>
      <c r="U542" s="50"/>
      <c r="V542" s="51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>
        <f t="shared" si="36"/>
        <v>0</v>
      </c>
      <c r="AL542" s="50">
        <f t="shared" si="34"/>
        <v>0</v>
      </c>
      <c r="AM542" s="56"/>
    </row>
    <row r="543" spans="1:39" x14ac:dyDescent="0.25">
      <c r="A543" s="105" t="s">
        <v>1448</v>
      </c>
      <c r="B543" s="73" t="s">
        <v>1449</v>
      </c>
      <c r="C543" s="37"/>
      <c r="D543" s="54"/>
      <c r="E543" s="48">
        <v>0</v>
      </c>
      <c r="F543" s="55"/>
      <c r="G543" s="37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>
        <f t="shared" si="35"/>
        <v>0</v>
      </c>
      <c r="T543" s="50"/>
      <c r="U543" s="50"/>
      <c r="V543" s="51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>
        <f t="shared" si="36"/>
        <v>0</v>
      </c>
      <c r="AL543" s="50">
        <f t="shared" si="34"/>
        <v>0</v>
      </c>
      <c r="AM543" s="56"/>
    </row>
    <row r="544" spans="1:39" x14ac:dyDescent="0.25">
      <c r="A544" s="105" t="s">
        <v>1450</v>
      </c>
      <c r="B544" s="53" t="s">
        <v>1451</v>
      </c>
      <c r="C544" s="37"/>
      <c r="D544" s="54"/>
      <c r="E544" s="48">
        <v>0</v>
      </c>
      <c r="F544" s="55"/>
      <c r="G544" s="37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>
        <f t="shared" si="35"/>
        <v>0</v>
      </c>
      <c r="T544" s="50"/>
      <c r="U544" s="50"/>
      <c r="V544" s="51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>
        <f t="shared" si="36"/>
        <v>0</v>
      </c>
      <c r="AL544" s="50">
        <f t="shared" si="34"/>
        <v>0</v>
      </c>
      <c r="AM544" s="56" t="s">
        <v>1801</v>
      </c>
    </row>
    <row r="545" spans="1:39" x14ac:dyDescent="0.25">
      <c r="A545" s="105" t="s">
        <v>1452</v>
      </c>
      <c r="B545" s="53" t="s">
        <v>1453</v>
      </c>
      <c r="C545" s="37"/>
      <c r="D545" s="54"/>
      <c r="E545" s="48">
        <v>320</v>
      </c>
      <c r="F545" s="55"/>
      <c r="G545" s="37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>
        <f t="shared" si="35"/>
        <v>320</v>
      </c>
      <c r="T545" s="50"/>
      <c r="U545" s="50"/>
      <c r="V545" s="51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>
        <f t="shared" si="36"/>
        <v>0</v>
      </c>
      <c r="AL545" s="50">
        <f t="shared" si="34"/>
        <v>320</v>
      </c>
      <c r="AM545" s="56" t="s">
        <v>1787</v>
      </c>
    </row>
    <row r="546" spans="1:39" x14ac:dyDescent="0.25">
      <c r="A546" s="105" t="s">
        <v>1454</v>
      </c>
      <c r="B546" s="53" t="s">
        <v>1455</v>
      </c>
      <c r="C546" s="37"/>
      <c r="D546" s="54" t="s">
        <v>435</v>
      </c>
      <c r="E546" s="48">
        <v>2000</v>
      </c>
      <c r="F546" s="55"/>
      <c r="G546" s="37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>
        <f t="shared" si="35"/>
        <v>2000</v>
      </c>
      <c r="T546" s="50"/>
      <c r="U546" s="50"/>
      <c r="V546" s="51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>
        <f t="shared" si="36"/>
        <v>0</v>
      </c>
      <c r="AL546" s="50">
        <f t="shared" si="34"/>
        <v>2000</v>
      </c>
      <c r="AM546" s="56" t="s">
        <v>1787</v>
      </c>
    </row>
    <row r="547" spans="1:39" x14ac:dyDescent="0.25">
      <c r="A547" s="52" t="s">
        <v>1456</v>
      </c>
      <c r="B547" s="53" t="s">
        <v>1457</v>
      </c>
      <c r="C547" s="37"/>
      <c r="D547" s="54" t="s">
        <v>447</v>
      </c>
      <c r="E547" s="48">
        <v>0.1</v>
      </c>
      <c r="F547" s="55"/>
      <c r="G547" s="37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>
        <f t="shared" si="35"/>
        <v>0.1</v>
      </c>
      <c r="T547" s="50"/>
      <c r="U547" s="50"/>
      <c r="V547" s="51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>
        <f t="shared" si="36"/>
        <v>0</v>
      </c>
      <c r="AL547" s="50">
        <f t="shared" si="34"/>
        <v>0.1</v>
      </c>
      <c r="AM547" s="56"/>
    </row>
    <row r="548" spans="1:39" x14ac:dyDescent="0.25">
      <c r="A548" s="52" t="s">
        <v>1458</v>
      </c>
      <c r="B548" s="111" t="s">
        <v>1459</v>
      </c>
      <c r="C548" s="37"/>
      <c r="D548" s="54"/>
      <c r="E548" s="48">
        <v>0</v>
      </c>
      <c r="F548" s="55"/>
      <c r="G548" s="37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>
        <f t="shared" si="35"/>
        <v>0</v>
      </c>
      <c r="T548" s="50"/>
      <c r="U548" s="50"/>
      <c r="V548" s="51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>
        <f t="shared" si="36"/>
        <v>0</v>
      </c>
      <c r="AL548" s="50">
        <f t="shared" si="34"/>
        <v>0</v>
      </c>
      <c r="AM548" s="56" t="s">
        <v>1787</v>
      </c>
    </row>
    <row r="549" spans="1:39" x14ac:dyDescent="0.25">
      <c r="A549" s="105" t="s">
        <v>1460</v>
      </c>
      <c r="B549" s="111" t="s">
        <v>1461</v>
      </c>
      <c r="C549" s="37"/>
      <c r="D549" s="54"/>
      <c r="E549" s="48">
        <v>500</v>
      </c>
      <c r="F549" s="55"/>
      <c r="G549" s="37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>
        <f t="shared" si="35"/>
        <v>500</v>
      </c>
      <c r="T549" s="50"/>
      <c r="U549" s="50"/>
      <c r="V549" s="51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>
        <f t="shared" si="36"/>
        <v>0</v>
      </c>
      <c r="AL549" s="50">
        <f t="shared" si="34"/>
        <v>500</v>
      </c>
      <c r="AM549" s="56" t="s">
        <v>1787</v>
      </c>
    </row>
    <row r="550" spans="1:39" x14ac:dyDescent="0.25">
      <c r="A550" s="105" t="s">
        <v>1462</v>
      </c>
      <c r="B550" s="111" t="s">
        <v>1463</v>
      </c>
      <c r="C550" s="37"/>
      <c r="D550" s="54"/>
      <c r="E550" s="48">
        <v>1000</v>
      </c>
      <c r="F550" s="55"/>
      <c r="G550" s="37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>
        <f t="shared" si="35"/>
        <v>1000</v>
      </c>
      <c r="T550" s="50"/>
      <c r="U550" s="50"/>
      <c r="V550" s="51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>
        <f t="shared" si="36"/>
        <v>0</v>
      </c>
      <c r="AL550" s="50">
        <f t="shared" si="34"/>
        <v>1000</v>
      </c>
      <c r="AM550" s="56" t="s">
        <v>1787</v>
      </c>
    </row>
    <row r="551" spans="1:39" x14ac:dyDescent="0.25">
      <c r="A551" s="105" t="s">
        <v>1464</v>
      </c>
      <c r="B551" s="111" t="s">
        <v>1465</v>
      </c>
      <c r="C551" s="37"/>
      <c r="D551" s="54"/>
      <c r="E551" s="48">
        <v>1000</v>
      </c>
      <c r="F551" s="92"/>
      <c r="G551" s="93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>
        <f t="shared" si="35"/>
        <v>1000</v>
      </c>
      <c r="T551" s="50"/>
      <c r="U551" s="50"/>
      <c r="V551" s="51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>
        <f t="shared" si="36"/>
        <v>0</v>
      </c>
      <c r="AL551" s="50">
        <f t="shared" si="34"/>
        <v>1000</v>
      </c>
      <c r="AM551" s="56" t="s">
        <v>1787</v>
      </c>
    </row>
    <row r="552" spans="1:39" x14ac:dyDescent="0.25">
      <c r="A552" s="105" t="s">
        <v>1466</v>
      </c>
      <c r="B552" s="111" t="s">
        <v>1467</v>
      </c>
      <c r="C552" s="37"/>
      <c r="D552" s="54"/>
      <c r="E552" s="48">
        <v>500</v>
      </c>
      <c r="F552" s="92"/>
      <c r="G552" s="93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>
        <f t="shared" si="35"/>
        <v>500</v>
      </c>
      <c r="T552" s="50"/>
      <c r="U552" s="50"/>
      <c r="V552" s="51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>
        <f t="shared" si="36"/>
        <v>0</v>
      </c>
      <c r="AL552" s="50">
        <f t="shared" si="34"/>
        <v>500</v>
      </c>
      <c r="AM552" s="56" t="s">
        <v>1787</v>
      </c>
    </row>
    <row r="553" spans="1:39" x14ac:dyDescent="0.25">
      <c r="A553" s="105" t="s">
        <v>1468</v>
      </c>
      <c r="B553" s="111" t="s">
        <v>1469</v>
      </c>
      <c r="C553" s="37"/>
      <c r="D553" s="54"/>
      <c r="E553" s="48">
        <v>500</v>
      </c>
      <c r="F553" s="92"/>
      <c r="G553" s="93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>
        <f t="shared" si="35"/>
        <v>500</v>
      </c>
      <c r="T553" s="50"/>
      <c r="U553" s="50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>
        <f t="shared" si="36"/>
        <v>0</v>
      </c>
      <c r="AL553" s="50">
        <f t="shared" si="34"/>
        <v>500</v>
      </c>
      <c r="AM553" s="56" t="s">
        <v>1787</v>
      </c>
    </row>
    <row r="554" spans="1:39" x14ac:dyDescent="0.25">
      <c r="A554" s="105" t="s">
        <v>1470</v>
      </c>
      <c r="B554" s="111" t="s">
        <v>1471</v>
      </c>
      <c r="C554" s="37"/>
      <c r="D554" s="54"/>
      <c r="E554" s="48">
        <v>2000</v>
      </c>
      <c r="F554" s="92"/>
      <c r="G554" s="93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>
        <f>500</f>
        <v>500</v>
      </c>
      <c r="S554" s="50">
        <f t="shared" si="35"/>
        <v>2500</v>
      </c>
      <c r="T554" s="50"/>
      <c r="U554" s="50"/>
      <c r="V554" s="51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>
        <f t="shared" si="36"/>
        <v>0</v>
      </c>
      <c r="AL554" s="50">
        <f t="shared" si="34"/>
        <v>2500</v>
      </c>
      <c r="AM554" s="56" t="s">
        <v>1787</v>
      </c>
    </row>
    <row r="555" spans="1:39" x14ac:dyDescent="0.25">
      <c r="A555" s="105" t="s">
        <v>1472</v>
      </c>
      <c r="B555" s="111" t="s">
        <v>1473</v>
      </c>
      <c r="C555" s="37"/>
      <c r="D555" s="54" t="s">
        <v>435</v>
      </c>
      <c r="E555" s="48">
        <v>5</v>
      </c>
      <c r="F555" s="92"/>
      <c r="G555" s="93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>
        <f t="shared" si="35"/>
        <v>5</v>
      </c>
      <c r="T555" s="50"/>
      <c r="U555" s="50"/>
      <c r="V555" s="51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>
        <f t="shared" si="36"/>
        <v>0</v>
      </c>
      <c r="AL555" s="50">
        <f t="shared" si="34"/>
        <v>5</v>
      </c>
      <c r="AM555" s="56" t="s">
        <v>1976</v>
      </c>
    </row>
    <row r="556" spans="1:39" x14ac:dyDescent="0.25">
      <c r="A556" s="105" t="s">
        <v>1474</v>
      </c>
      <c r="B556" s="111" t="s">
        <v>1475</v>
      </c>
      <c r="C556" s="37"/>
      <c r="D556" s="54"/>
      <c r="E556" s="48">
        <v>0</v>
      </c>
      <c r="F556" s="92"/>
      <c r="G556" s="93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>
        <f t="shared" si="35"/>
        <v>0</v>
      </c>
      <c r="T556" s="50"/>
      <c r="U556" s="50"/>
      <c r="V556" s="51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>
        <f t="shared" si="36"/>
        <v>0</v>
      </c>
      <c r="AL556" s="50">
        <f t="shared" si="34"/>
        <v>0</v>
      </c>
      <c r="AM556" s="56" t="s">
        <v>1787</v>
      </c>
    </row>
    <row r="557" spans="1:39" x14ac:dyDescent="0.25">
      <c r="A557" s="100" t="s">
        <v>1476</v>
      </c>
      <c r="B557" s="112" t="s">
        <v>1477</v>
      </c>
      <c r="C557" s="43"/>
      <c r="D557" s="146"/>
      <c r="E557" s="48">
        <v>500</v>
      </c>
      <c r="F557" s="92"/>
      <c r="G557" s="93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>
        <f t="shared" si="35"/>
        <v>500</v>
      </c>
      <c r="T557" s="50"/>
      <c r="U557" s="50"/>
      <c r="V557" s="51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>
        <f t="shared" si="36"/>
        <v>0</v>
      </c>
      <c r="AL557" s="50">
        <f t="shared" si="34"/>
        <v>500</v>
      </c>
      <c r="AM557" s="160" t="s">
        <v>1787</v>
      </c>
    </row>
    <row r="558" spans="1:39" x14ac:dyDescent="0.25">
      <c r="A558" s="100" t="s">
        <v>1478</v>
      </c>
      <c r="B558" s="112" t="s">
        <v>1479</v>
      </c>
      <c r="C558" s="43"/>
      <c r="D558" s="146"/>
      <c r="E558" s="48">
        <v>1000</v>
      </c>
      <c r="F558" s="92"/>
      <c r="G558" s="93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>
        <f t="shared" si="35"/>
        <v>1000</v>
      </c>
      <c r="T558" s="50"/>
      <c r="U558" s="50"/>
      <c r="V558" s="51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>
        <f t="shared" si="36"/>
        <v>0</v>
      </c>
      <c r="AL558" s="50">
        <f t="shared" si="34"/>
        <v>1000</v>
      </c>
      <c r="AM558" s="160" t="s">
        <v>1787</v>
      </c>
    </row>
    <row r="559" spans="1:39" x14ac:dyDescent="0.25">
      <c r="A559" s="100" t="s">
        <v>1480</v>
      </c>
      <c r="B559" s="113" t="s">
        <v>1481</v>
      </c>
      <c r="C559" s="43"/>
      <c r="D559" s="146"/>
      <c r="E559" s="48">
        <v>0</v>
      </c>
      <c r="F559" s="92"/>
      <c r="G559" s="93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>
        <f t="shared" si="35"/>
        <v>0</v>
      </c>
      <c r="T559" s="50"/>
      <c r="U559" s="50"/>
      <c r="V559" s="51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>
        <f t="shared" si="36"/>
        <v>0</v>
      </c>
      <c r="AL559" s="50">
        <f t="shared" si="34"/>
        <v>0</v>
      </c>
      <c r="AM559" s="160" t="s">
        <v>1787</v>
      </c>
    </row>
    <row r="560" spans="1:39" x14ac:dyDescent="0.25">
      <c r="A560" s="100" t="s">
        <v>1482</v>
      </c>
      <c r="B560" s="113" t="s">
        <v>1999</v>
      </c>
      <c r="C560" s="43"/>
      <c r="D560" s="146"/>
      <c r="E560" s="48">
        <v>500</v>
      </c>
      <c r="F560" s="92"/>
      <c r="G560" s="93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>
        <f t="shared" si="35"/>
        <v>500</v>
      </c>
      <c r="T560" s="50"/>
      <c r="U560" s="50"/>
      <c r="V560" s="51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>
        <f t="shared" si="36"/>
        <v>0</v>
      </c>
      <c r="AL560" s="50">
        <f t="shared" si="34"/>
        <v>500</v>
      </c>
      <c r="AM560" s="160" t="s">
        <v>1787</v>
      </c>
    </row>
    <row r="561" spans="1:39" x14ac:dyDescent="0.25">
      <c r="A561" s="100" t="s">
        <v>1483</v>
      </c>
      <c r="B561" s="113" t="s">
        <v>1484</v>
      </c>
      <c r="C561" s="43"/>
      <c r="D561" s="146"/>
      <c r="E561" s="48">
        <v>500</v>
      </c>
      <c r="F561" s="92"/>
      <c r="G561" s="93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>
        <f t="shared" si="35"/>
        <v>500</v>
      </c>
      <c r="T561" s="50"/>
      <c r="U561" s="50"/>
      <c r="V561" s="51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>
        <f t="shared" si="36"/>
        <v>0</v>
      </c>
      <c r="AL561" s="50">
        <f t="shared" si="34"/>
        <v>500</v>
      </c>
      <c r="AM561" s="160" t="s">
        <v>1787</v>
      </c>
    </row>
    <row r="562" spans="1:39" x14ac:dyDescent="0.25">
      <c r="A562" s="100" t="s">
        <v>1485</v>
      </c>
      <c r="B562" s="113" t="s">
        <v>1486</v>
      </c>
      <c r="C562" s="43"/>
      <c r="D562" s="146"/>
      <c r="E562" s="48">
        <v>500</v>
      </c>
      <c r="F562" s="92"/>
      <c r="G562" s="93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>
        <f t="shared" si="35"/>
        <v>500</v>
      </c>
      <c r="T562" s="50"/>
      <c r="U562" s="50"/>
      <c r="V562" s="51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>
        <f t="shared" si="36"/>
        <v>0</v>
      </c>
      <c r="AL562" s="50">
        <f t="shared" ref="AL562:AL628" si="37">S562-AK562</f>
        <v>500</v>
      </c>
      <c r="AM562" s="160" t="s">
        <v>1787</v>
      </c>
    </row>
    <row r="563" spans="1:39" x14ac:dyDescent="0.25">
      <c r="A563" s="100" t="s">
        <v>1487</v>
      </c>
      <c r="B563" s="114" t="s">
        <v>1488</v>
      </c>
      <c r="C563" s="43"/>
      <c r="D563" s="147" t="s">
        <v>435</v>
      </c>
      <c r="E563" s="48">
        <v>1000</v>
      </c>
      <c r="F563" s="92"/>
      <c r="G563" s="93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>
        <f t="shared" si="35"/>
        <v>1000</v>
      </c>
      <c r="T563" s="50"/>
      <c r="U563" s="50"/>
      <c r="V563" s="51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>
        <f t="shared" si="36"/>
        <v>0</v>
      </c>
      <c r="AL563" s="50">
        <f t="shared" si="37"/>
        <v>1000</v>
      </c>
      <c r="AM563" s="160" t="s">
        <v>1787</v>
      </c>
    </row>
    <row r="564" spans="1:39" x14ac:dyDescent="0.25">
      <c r="A564" s="100" t="s">
        <v>1489</v>
      </c>
      <c r="B564" s="115" t="s">
        <v>1490</v>
      </c>
      <c r="C564" s="43"/>
      <c r="D564" s="148"/>
      <c r="E564" s="48">
        <v>0</v>
      </c>
      <c r="F564" s="92"/>
      <c r="G564" s="93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>
        <f t="shared" si="35"/>
        <v>0</v>
      </c>
      <c r="T564" s="50"/>
      <c r="U564" s="50"/>
      <c r="V564" s="51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>
        <f t="shared" si="36"/>
        <v>0</v>
      </c>
      <c r="AL564" s="50">
        <f t="shared" si="37"/>
        <v>0</v>
      </c>
      <c r="AM564" s="160"/>
    </row>
    <row r="565" spans="1:39" x14ac:dyDescent="0.25">
      <c r="A565" s="104" t="s">
        <v>1491</v>
      </c>
      <c r="B565" s="72" t="s">
        <v>1492</v>
      </c>
      <c r="C565" s="116"/>
      <c r="D565" s="149"/>
      <c r="E565" s="48">
        <v>1475</v>
      </c>
      <c r="F565" s="117"/>
      <c r="G565" s="11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>
        <f t="shared" si="35"/>
        <v>1475</v>
      </c>
      <c r="T565" s="88"/>
      <c r="U565" s="88"/>
      <c r="V565" s="89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>
        <f t="shared" si="36"/>
        <v>0</v>
      </c>
      <c r="AL565" s="88">
        <f t="shared" si="37"/>
        <v>1475</v>
      </c>
      <c r="AM565" s="160" t="s">
        <v>1787</v>
      </c>
    </row>
    <row r="566" spans="1:39" x14ac:dyDescent="0.25">
      <c r="A566" s="68" t="s">
        <v>1493</v>
      </c>
      <c r="B566" s="100" t="s">
        <v>1494</v>
      </c>
      <c r="C566" s="36"/>
      <c r="D566" s="47"/>
      <c r="E566" s="48">
        <v>0</v>
      </c>
      <c r="F566" s="55"/>
      <c r="G566" s="37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>
        <f t="shared" si="35"/>
        <v>0</v>
      </c>
      <c r="T566" s="50"/>
      <c r="U566" s="50"/>
      <c r="V566" s="51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>
        <f t="shared" si="36"/>
        <v>0</v>
      </c>
      <c r="AL566" s="50">
        <f t="shared" si="37"/>
        <v>0</v>
      </c>
      <c r="AM566" s="56" t="s">
        <v>1787</v>
      </c>
    </row>
    <row r="567" spans="1:39" x14ac:dyDescent="0.25">
      <c r="A567" s="68" t="s">
        <v>1495</v>
      </c>
      <c r="B567" s="80" t="s">
        <v>1496</v>
      </c>
      <c r="C567" s="36"/>
      <c r="D567" s="47"/>
      <c r="E567" s="48">
        <v>500</v>
      </c>
      <c r="F567" s="55"/>
      <c r="G567" s="37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>
        <f t="shared" si="35"/>
        <v>500</v>
      </c>
      <c r="T567" s="50"/>
      <c r="U567" s="50"/>
      <c r="V567" s="51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>
        <f t="shared" si="36"/>
        <v>0</v>
      </c>
      <c r="AL567" s="50">
        <f t="shared" si="37"/>
        <v>500</v>
      </c>
      <c r="AM567" s="56" t="s">
        <v>1787</v>
      </c>
    </row>
    <row r="568" spans="1:39" x14ac:dyDescent="0.25">
      <c r="A568" s="68" t="s">
        <v>1497</v>
      </c>
      <c r="B568" s="80" t="s">
        <v>1498</v>
      </c>
      <c r="C568" s="36"/>
      <c r="D568" s="47"/>
      <c r="E568" s="48">
        <v>500</v>
      </c>
      <c r="F568" s="55"/>
      <c r="G568" s="37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>
        <f t="shared" si="35"/>
        <v>500</v>
      </c>
      <c r="T568" s="50"/>
      <c r="U568" s="50"/>
      <c r="V568" s="51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>
        <f t="shared" si="36"/>
        <v>0</v>
      </c>
      <c r="AL568" s="50">
        <f t="shared" si="37"/>
        <v>500</v>
      </c>
      <c r="AM568" s="56" t="s">
        <v>1787</v>
      </c>
    </row>
    <row r="569" spans="1:39" x14ac:dyDescent="0.25">
      <c r="A569" s="68" t="s">
        <v>1499</v>
      </c>
      <c r="B569" s="99" t="s">
        <v>1500</v>
      </c>
      <c r="C569" s="36"/>
      <c r="D569" s="47"/>
      <c r="E569" s="48">
        <v>500</v>
      </c>
      <c r="F569" s="55"/>
      <c r="G569" s="37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>
        <f t="shared" si="35"/>
        <v>500</v>
      </c>
      <c r="T569" s="50"/>
      <c r="U569" s="50"/>
      <c r="V569" s="51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>
        <f t="shared" si="36"/>
        <v>0</v>
      </c>
      <c r="AL569" s="50">
        <f t="shared" si="37"/>
        <v>500</v>
      </c>
      <c r="AM569" s="56" t="s">
        <v>1787</v>
      </c>
    </row>
    <row r="570" spans="1:39" x14ac:dyDescent="0.25">
      <c r="A570" s="68" t="s">
        <v>1501</v>
      </c>
      <c r="B570" s="99" t="s">
        <v>1502</v>
      </c>
      <c r="C570" s="36"/>
      <c r="D570" s="47"/>
      <c r="E570" s="48">
        <v>500</v>
      </c>
      <c r="F570" s="55"/>
      <c r="G570" s="37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>
        <f t="shared" si="35"/>
        <v>500</v>
      </c>
      <c r="T570" s="50"/>
      <c r="U570" s="50"/>
      <c r="V570" s="51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>
        <f t="shared" si="36"/>
        <v>0</v>
      </c>
      <c r="AL570" s="50">
        <f t="shared" si="37"/>
        <v>500</v>
      </c>
      <c r="AM570" s="56" t="s">
        <v>1787</v>
      </c>
    </row>
    <row r="571" spans="1:39" x14ac:dyDescent="0.25">
      <c r="A571" s="68" t="s">
        <v>1503</v>
      </c>
      <c r="B571" s="69" t="s">
        <v>1504</v>
      </c>
      <c r="C571" s="36"/>
      <c r="D571" s="47"/>
      <c r="E571" s="48">
        <v>500</v>
      </c>
      <c r="F571" s="55"/>
      <c r="G571" s="37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>
        <f t="shared" si="35"/>
        <v>500</v>
      </c>
      <c r="T571" s="50"/>
      <c r="U571" s="50"/>
      <c r="V571" s="51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>
        <f t="shared" si="36"/>
        <v>0</v>
      </c>
      <c r="AL571" s="50">
        <f t="shared" si="37"/>
        <v>500</v>
      </c>
      <c r="AM571" s="56" t="s">
        <v>1787</v>
      </c>
    </row>
    <row r="572" spans="1:39" x14ac:dyDescent="0.25">
      <c r="A572" s="68" t="s">
        <v>1505</v>
      </c>
      <c r="B572" s="69" t="s">
        <v>1506</v>
      </c>
      <c r="C572" s="36"/>
      <c r="D572" s="47"/>
      <c r="E572" s="48">
        <v>500</v>
      </c>
      <c r="F572" s="55"/>
      <c r="G572" s="37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>
        <f t="shared" si="35"/>
        <v>500</v>
      </c>
      <c r="T572" s="50"/>
      <c r="U572" s="50"/>
      <c r="V572" s="51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>
        <f t="shared" si="36"/>
        <v>0</v>
      </c>
      <c r="AL572" s="50">
        <f t="shared" si="37"/>
        <v>500</v>
      </c>
      <c r="AM572" s="56" t="s">
        <v>1787</v>
      </c>
    </row>
    <row r="573" spans="1:39" x14ac:dyDescent="0.25">
      <c r="A573" s="68" t="s">
        <v>1507</v>
      </c>
      <c r="B573" s="69" t="s">
        <v>1508</v>
      </c>
      <c r="C573" s="36"/>
      <c r="D573" s="47"/>
      <c r="E573" s="48">
        <v>500</v>
      </c>
      <c r="F573" s="55"/>
      <c r="G573" s="37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>
        <f t="shared" si="35"/>
        <v>500</v>
      </c>
      <c r="T573" s="50"/>
      <c r="U573" s="50"/>
      <c r="V573" s="51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>
        <f t="shared" si="36"/>
        <v>0</v>
      </c>
      <c r="AL573" s="50">
        <f t="shared" si="37"/>
        <v>500</v>
      </c>
      <c r="AM573" s="56" t="s">
        <v>1787</v>
      </c>
    </row>
    <row r="574" spans="1:39" x14ac:dyDescent="0.25">
      <c r="A574" s="68" t="s">
        <v>1509</v>
      </c>
      <c r="B574" s="69" t="s">
        <v>1510</v>
      </c>
      <c r="C574" s="36"/>
      <c r="D574" s="47"/>
      <c r="E574" s="48">
        <v>500</v>
      </c>
      <c r="F574" s="55"/>
      <c r="G574" s="37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>
        <f t="shared" si="35"/>
        <v>500</v>
      </c>
      <c r="T574" s="50"/>
      <c r="U574" s="50"/>
      <c r="V574" s="51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>
        <f t="shared" si="36"/>
        <v>0</v>
      </c>
      <c r="AL574" s="50">
        <f t="shared" si="37"/>
        <v>500</v>
      </c>
      <c r="AM574" s="56" t="s">
        <v>1787</v>
      </c>
    </row>
    <row r="575" spans="1:39" x14ac:dyDescent="0.25">
      <c r="A575" s="68" t="s">
        <v>1511</v>
      </c>
      <c r="B575" s="69" t="s">
        <v>1512</v>
      </c>
      <c r="C575" s="36"/>
      <c r="D575" s="54" t="s">
        <v>1513</v>
      </c>
      <c r="E575" s="48">
        <v>0</v>
      </c>
      <c r="F575" s="55"/>
      <c r="G575" s="37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>
        <f t="shared" si="35"/>
        <v>0</v>
      </c>
      <c r="T575" s="50"/>
      <c r="U575" s="50"/>
      <c r="V575" s="51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>
        <f t="shared" si="36"/>
        <v>0</v>
      </c>
      <c r="AL575" s="50">
        <f t="shared" si="37"/>
        <v>0</v>
      </c>
      <c r="AM575" s="56" t="s">
        <v>1802</v>
      </c>
    </row>
    <row r="576" spans="1:39" x14ac:dyDescent="0.25">
      <c r="A576" s="68" t="s">
        <v>1514</v>
      </c>
      <c r="B576" s="69" t="s">
        <v>1515</v>
      </c>
      <c r="C576" s="36"/>
      <c r="D576" s="54"/>
      <c r="E576" s="48">
        <v>0</v>
      </c>
      <c r="F576" s="55"/>
      <c r="G576" s="37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>
        <f t="shared" si="35"/>
        <v>0</v>
      </c>
      <c r="T576" s="50"/>
      <c r="U576" s="50"/>
      <c r="V576" s="51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>
        <f t="shared" si="36"/>
        <v>0</v>
      </c>
      <c r="AL576" s="50">
        <f t="shared" si="37"/>
        <v>0</v>
      </c>
      <c r="AM576" s="56" t="s">
        <v>1787</v>
      </c>
    </row>
    <row r="577" spans="1:84" x14ac:dyDescent="0.25">
      <c r="A577" s="68" t="s">
        <v>1516</v>
      </c>
      <c r="B577" s="69" t="s">
        <v>1517</v>
      </c>
      <c r="C577" s="36"/>
      <c r="D577" s="54"/>
      <c r="E577" s="48">
        <v>0</v>
      </c>
      <c r="F577" s="55"/>
      <c r="G577" s="37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>
        <f t="shared" si="35"/>
        <v>0</v>
      </c>
      <c r="T577" s="50"/>
      <c r="U577" s="50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>
        <f t="shared" si="36"/>
        <v>0</v>
      </c>
      <c r="AL577" s="50">
        <f t="shared" si="37"/>
        <v>0</v>
      </c>
      <c r="AM577" s="56">
        <v>9</v>
      </c>
    </row>
    <row r="578" spans="1:84" x14ac:dyDescent="0.25">
      <c r="A578" s="68" t="s">
        <v>1518</v>
      </c>
      <c r="B578" s="69" t="s">
        <v>1519</v>
      </c>
      <c r="C578" s="36"/>
      <c r="D578" s="54"/>
      <c r="E578" s="48">
        <v>500</v>
      </c>
      <c r="F578" s="55"/>
      <c r="G578" s="37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>
        <f t="shared" si="35"/>
        <v>500</v>
      </c>
      <c r="T578" s="50"/>
      <c r="U578" s="50"/>
      <c r="V578" s="51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>
        <f t="shared" si="36"/>
        <v>0</v>
      </c>
      <c r="AL578" s="50">
        <f t="shared" si="37"/>
        <v>500</v>
      </c>
      <c r="AM578" s="56" t="s">
        <v>1787</v>
      </c>
    </row>
    <row r="579" spans="1:84" x14ac:dyDescent="0.25">
      <c r="A579" s="68" t="s">
        <v>1520</v>
      </c>
      <c r="B579" s="69" t="s">
        <v>1521</v>
      </c>
      <c r="C579" s="36"/>
      <c r="D579" s="54"/>
      <c r="E579" s="48">
        <v>500</v>
      </c>
      <c r="F579" s="55"/>
      <c r="G579" s="37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>
        <f>500</f>
        <v>500</v>
      </c>
      <c r="S579" s="50">
        <f t="shared" si="35"/>
        <v>1000</v>
      </c>
      <c r="T579" s="50"/>
      <c r="U579" s="50"/>
      <c r="V579" s="51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>
        <f t="shared" si="36"/>
        <v>0</v>
      </c>
      <c r="AL579" s="50">
        <f t="shared" si="37"/>
        <v>1000</v>
      </c>
      <c r="AM579" s="56" t="s">
        <v>1787</v>
      </c>
    </row>
    <row r="580" spans="1:84" x14ac:dyDescent="0.25">
      <c r="A580" s="68" t="s">
        <v>1522</v>
      </c>
      <c r="B580" s="69" t="s">
        <v>1523</v>
      </c>
      <c r="C580" s="36"/>
      <c r="D580" s="54" t="s">
        <v>1513</v>
      </c>
      <c r="E580" s="48">
        <v>500</v>
      </c>
      <c r="F580" s="55"/>
      <c r="G580" s="37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>
        <f t="shared" si="35"/>
        <v>500</v>
      </c>
      <c r="T580" s="50"/>
      <c r="U580" s="50"/>
      <c r="V580" s="51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>
        <v>0</v>
      </c>
      <c r="AL580" s="50">
        <f t="shared" si="37"/>
        <v>500</v>
      </c>
      <c r="AM580" s="56" t="s">
        <v>1787</v>
      </c>
    </row>
    <row r="581" spans="1:84" x14ac:dyDescent="0.25">
      <c r="A581" s="68" t="s">
        <v>1524</v>
      </c>
      <c r="B581" s="69" t="s">
        <v>1525</v>
      </c>
      <c r="C581" s="36"/>
      <c r="D581" s="54" t="s">
        <v>435</v>
      </c>
      <c r="E581" s="48">
        <v>500</v>
      </c>
      <c r="F581" s="55"/>
      <c r="G581" s="37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>
        <f t="shared" si="35"/>
        <v>500</v>
      </c>
      <c r="T581" s="50"/>
      <c r="U581" s="50"/>
      <c r="V581" s="51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>
        <f>SUM(T581:AJ581)</f>
        <v>0</v>
      </c>
      <c r="AL581" s="50">
        <f t="shared" si="37"/>
        <v>500</v>
      </c>
      <c r="AM581" s="56" t="s">
        <v>1787</v>
      </c>
    </row>
    <row r="582" spans="1:84" x14ac:dyDescent="0.25">
      <c r="A582" s="68" t="s">
        <v>1526</v>
      </c>
      <c r="B582" s="69" t="s">
        <v>1527</v>
      </c>
      <c r="C582" s="36"/>
      <c r="D582" s="54" t="s">
        <v>435</v>
      </c>
      <c r="E582" s="48">
        <v>500</v>
      </c>
      <c r="F582" s="55"/>
      <c r="G582" s="37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>
        <f t="shared" ref="S582:S593" si="38">SUM(E582:R582)</f>
        <v>500</v>
      </c>
      <c r="T582" s="50"/>
      <c r="U582" s="50"/>
      <c r="V582" s="51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>
        <v>0</v>
      </c>
      <c r="AL582" s="50">
        <f t="shared" si="37"/>
        <v>500</v>
      </c>
      <c r="AM582" s="56" t="s">
        <v>1787</v>
      </c>
    </row>
    <row r="583" spans="1:84" x14ac:dyDescent="0.25">
      <c r="A583" s="68" t="s">
        <v>1528</v>
      </c>
      <c r="B583" s="69" t="s">
        <v>1529</v>
      </c>
      <c r="C583" s="36"/>
      <c r="D583" s="54" t="s">
        <v>435</v>
      </c>
      <c r="E583" s="48">
        <v>0</v>
      </c>
      <c r="F583" s="55"/>
      <c r="G583" s="37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>
        <f t="shared" si="38"/>
        <v>0</v>
      </c>
      <c r="T583" s="50"/>
      <c r="U583" s="50"/>
      <c r="V583" s="51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>
        <f t="shared" ref="AK583:AK588" si="39">SUM(T583:AJ583)</f>
        <v>0</v>
      </c>
      <c r="AL583" s="50">
        <f t="shared" si="37"/>
        <v>0</v>
      </c>
      <c r="AM583" s="56" t="s">
        <v>1787</v>
      </c>
    </row>
    <row r="584" spans="1:84" x14ac:dyDescent="0.25">
      <c r="A584" s="68" t="s">
        <v>1530</v>
      </c>
      <c r="B584" s="69" t="s">
        <v>1531</v>
      </c>
      <c r="C584" s="36"/>
      <c r="D584" s="54" t="s">
        <v>435</v>
      </c>
      <c r="E584" s="48">
        <v>500</v>
      </c>
      <c r="F584" s="55"/>
      <c r="G584" s="37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>
        <f t="shared" si="38"/>
        <v>500</v>
      </c>
      <c r="T584" s="50"/>
      <c r="U584" s="50"/>
      <c r="V584" s="51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>
        <f t="shared" si="39"/>
        <v>0</v>
      </c>
      <c r="AL584" s="50">
        <f t="shared" si="37"/>
        <v>500</v>
      </c>
      <c r="AM584" s="56" t="s">
        <v>1787</v>
      </c>
    </row>
    <row r="585" spans="1:84" s="3" customFormat="1" x14ac:dyDescent="0.25">
      <c r="A585" s="119" t="s">
        <v>1532</v>
      </c>
      <c r="B585" s="120" t="s">
        <v>1533</v>
      </c>
      <c r="C585" s="121"/>
      <c r="D585" s="142" t="s">
        <v>435</v>
      </c>
      <c r="E585" s="48">
        <v>1000</v>
      </c>
      <c r="F585" s="117"/>
      <c r="G585" s="118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>
        <f t="shared" si="38"/>
        <v>1000</v>
      </c>
      <c r="T585" s="122"/>
      <c r="U585" s="122"/>
      <c r="V585" s="123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>
        <f t="shared" si="39"/>
        <v>0</v>
      </c>
      <c r="AL585" s="122">
        <f t="shared" si="37"/>
        <v>1000</v>
      </c>
      <c r="AM585" s="56" t="s">
        <v>1787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13"/>
    </row>
    <row r="586" spans="1:84" s="6" customFormat="1" x14ac:dyDescent="0.25">
      <c r="A586" s="68" t="s">
        <v>1534</v>
      </c>
      <c r="B586" s="69" t="s">
        <v>1535</v>
      </c>
      <c r="C586" s="36"/>
      <c r="D586" s="54" t="s">
        <v>435</v>
      </c>
      <c r="E586" s="48">
        <v>500</v>
      </c>
      <c r="F586" s="55"/>
      <c r="G586" s="37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>
        <f t="shared" si="38"/>
        <v>500</v>
      </c>
      <c r="T586" s="50"/>
      <c r="U586" s="50"/>
      <c r="V586" s="51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>
        <f t="shared" si="39"/>
        <v>0</v>
      </c>
      <c r="AL586" s="50">
        <f t="shared" si="37"/>
        <v>500</v>
      </c>
      <c r="AM586" s="56" t="s">
        <v>1787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4"/>
    </row>
    <row r="587" spans="1:84" s="6" customFormat="1" x14ac:dyDescent="0.25">
      <c r="A587" s="68" t="s">
        <v>1536</v>
      </c>
      <c r="B587" s="69" t="s">
        <v>1537</v>
      </c>
      <c r="C587" s="36"/>
      <c r="D587" s="54" t="s">
        <v>435</v>
      </c>
      <c r="E587" s="48">
        <v>0</v>
      </c>
      <c r="F587" s="55"/>
      <c r="G587" s="37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>
        <f t="shared" si="38"/>
        <v>0</v>
      </c>
      <c r="T587" s="50"/>
      <c r="U587" s="50"/>
      <c r="V587" s="51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>
        <f t="shared" si="39"/>
        <v>0</v>
      </c>
      <c r="AL587" s="50">
        <f t="shared" si="37"/>
        <v>0</v>
      </c>
      <c r="AM587" s="56" t="s">
        <v>1787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4"/>
    </row>
    <row r="588" spans="1:84" s="3" customFormat="1" x14ac:dyDescent="0.25">
      <c r="A588" s="68" t="s">
        <v>1538</v>
      </c>
      <c r="B588" s="69" t="s">
        <v>1539</v>
      </c>
      <c r="C588" s="36"/>
      <c r="D588" s="54" t="s">
        <v>435</v>
      </c>
      <c r="E588" s="48">
        <v>500</v>
      </c>
      <c r="F588" s="55"/>
      <c r="G588" s="37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>
        <f t="shared" si="38"/>
        <v>500</v>
      </c>
      <c r="T588" s="50"/>
      <c r="U588" s="50"/>
      <c r="V588" s="51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>
        <f t="shared" si="39"/>
        <v>0</v>
      </c>
      <c r="AL588" s="50">
        <f t="shared" si="37"/>
        <v>500</v>
      </c>
      <c r="AM588" s="56" t="s">
        <v>1787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13"/>
    </row>
    <row r="589" spans="1:84" s="7" customFormat="1" x14ac:dyDescent="0.25">
      <c r="A589" s="68" t="s">
        <v>1540</v>
      </c>
      <c r="B589" s="69" t="s">
        <v>1541</v>
      </c>
      <c r="C589" s="36"/>
      <c r="D589" s="54" t="s">
        <v>1513</v>
      </c>
      <c r="E589" s="48">
        <v>3</v>
      </c>
      <c r="F589" s="55"/>
      <c r="G589" s="37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>
        <f t="shared" si="38"/>
        <v>3</v>
      </c>
      <c r="T589" s="50"/>
      <c r="U589" s="50"/>
      <c r="V589" s="51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>
        <v>0</v>
      </c>
      <c r="AL589" s="50">
        <f t="shared" si="37"/>
        <v>3</v>
      </c>
      <c r="AM589" s="56" t="s">
        <v>1803</v>
      </c>
    </row>
    <row r="590" spans="1:84" s="7" customFormat="1" x14ac:dyDescent="0.25">
      <c r="A590" s="68" t="s">
        <v>1542</v>
      </c>
      <c r="B590" s="69" t="s">
        <v>1543</v>
      </c>
      <c r="C590" s="36"/>
      <c r="D590" s="54" t="s">
        <v>435</v>
      </c>
      <c r="E590" s="48">
        <v>500</v>
      </c>
      <c r="F590" s="92"/>
      <c r="G590" s="93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50">
        <f t="shared" si="38"/>
        <v>500</v>
      </c>
      <c r="T590" s="94"/>
      <c r="U590" s="94"/>
      <c r="V590" s="95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>
        <f>SUM(T590:AJ590)</f>
        <v>0</v>
      </c>
      <c r="AL590" s="50">
        <f t="shared" si="37"/>
        <v>500</v>
      </c>
      <c r="AM590" s="56" t="s">
        <v>1787</v>
      </c>
    </row>
    <row r="591" spans="1:84" s="7" customFormat="1" x14ac:dyDescent="0.25">
      <c r="A591" s="68" t="s">
        <v>1544</v>
      </c>
      <c r="B591" s="69" t="s">
        <v>1545</v>
      </c>
      <c r="C591" s="36"/>
      <c r="D591" s="150" t="s">
        <v>435</v>
      </c>
      <c r="E591" s="48">
        <v>500</v>
      </c>
      <c r="F591" s="92"/>
      <c r="G591" s="93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50">
        <f t="shared" si="38"/>
        <v>500</v>
      </c>
      <c r="T591" s="94"/>
      <c r="U591" s="94"/>
      <c r="V591" s="95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>
        <f>SUM(T591:AJ591)</f>
        <v>0</v>
      </c>
      <c r="AL591" s="50">
        <f t="shared" si="37"/>
        <v>500</v>
      </c>
      <c r="AM591" s="56" t="s">
        <v>1787</v>
      </c>
    </row>
    <row r="592" spans="1:84" s="7" customFormat="1" x14ac:dyDescent="0.25">
      <c r="A592" s="68" t="s">
        <v>1816</v>
      </c>
      <c r="B592" s="69" t="s">
        <v>1817</v>
      </c>
      <c r="C592" s="36"/>
      <c r="D592" s="150" t="s">
        <v>435</v>
      </c>
      <c r="E592" s="48">
        <v>500</v>
      </c>
      <c r="F592" s="92"/>
      <c r="G592" s="93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50">
        <f t="shared" si="38"/>
        <v>500</v>
      </c>
      <c r="T592" s="94"/>
      <c r="U592" s="94"/>
      <c r="V592" s="95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>
        <v>0</v>
      </c>
      <c r="AL592" s="50">
        <f t="shared" si="37"/>
        <v>500</v>
      </c>
      <c r="AM592" s="56" t="s">
        <v>1787</v>
      </c>
    </row>
    <row r="593" spans="1:39" s="7" customFormat="1" x14ac:dyDescent="0.25">
      <c r="A593" s="68" t="s">
        <v>1818</v>
      </c>
      <c r="B593" s="69" t="s">
        <v>1819</v>
      </c>
      <c r="C593" s="36"/>
      <c r="D593" s="150"/>
      <c r="E593" s="48">
        <v>500</v>
      </c>
      <c r="F593" s="92"/>
      <c r="G593" s="93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50">
        <f t="shared" si="38"/>
        <v>500</v>
      </c>
      <c r="T593" s="94"/>
      <c r="U593" s="94"/>
      <c r="V593" s="95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>
        <v>0</v>
      </c>
      <c r="AL593" s="50">
        <f t="shared" si="37"/>
        <v>500</v>
      </c>
      <c r="AM593" s="56" t="s">
        <v>1787</v>
      </c>
    </row>
    <row r="594" spans="1:39" s="7" customFormat="1" x14ac:dyDescent="0.25">
      <c r="A594" s="68" t="s">
        <v>1825</v>
      </c>
      <c r="B594" s="69" t="s">
        <v>1927</v>
      </c>
      <c r="C594" s="36"/>
      <c r="D594" s="150"/>
      <c r="E594" s="48">
        <v>0</v>
      </c>
      <c r="F594" s="92"/>
      <c r="G594" s="93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>
        <v>0</v>
      </c>
      <c r="T594" s="94"/>
      <c r="U594" s="94"/>
      <c r="V594" s="95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 t="e">
        <f>T594+U594+V594+W594+X594+Y594+Z594+AA594+AB594+AC594+AD594+AE594+AG594+AH594+#REF!</f>
        <v>#REF!</v>
      </c>
      <c r="AL594" s="50" t="e">
        <f t="shared" si="37"/>
        <v>#REF!</v>
      </c>
      <c r="AM594" s="56" t="s">
        <v>1787</v>
      </c>
    </row>
    <row r="595" spans="1:39" s="7" customFormat="1" x14ac:dyDescent="0.25">
      <c r="A595" s="68" t="s">
        <v>1826</v>
      </c>
      <c r="B595" s="69" t="s">
        <v>1827</v>
      </c>
      <c r="C595" s="36"/>
      <c r="D595" s="150"/>
      <c r="E595" s="48">
        <v>0</v>
      </c>
      <c r="F595" s="92"/>
      <c r="G595" s="93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>
        <f>H595+I595+J595+K595+L595+M595+N595+O595+P595+R595</f>
        <v>0</v>
      </c>
      <c r="T595" s="94"/>
      <c r="U595" s="94"/>
      <c r="V595" s="95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 t="e">
        <f>T595+U595+V595+W595+X595+Y595+Z595+AA595+AB595+AC595+AD595+AE595+AG595+AH595+#REF!</f>
        <v>#REF!</v>
      </c>
      <c r="AL595" s="94" t="e">
        <f t="shared" si="37"/>
        <v>#REF!</v>
      </c>
      <c r="AM595" s="56" t="s">
        <v>1787</v>
      </c>
    </row>
    <row r="596" spans="1:39" s="7" customFormat="1" x14ac:dyDescent="0.25">
      <c r="A596" s="68" t="s">
        <v>1828</v>
      </c>
      <c r="B596" s="69" t="s">
        <v>1829</v>
      </c>
      <c r="C596" s="36"/>
      <c r="D596" s="150"/>
      <c r="E596" s="48">
        <v>0</v>
      </c>
      <c r="F596" s="92"/>
      <c r="G596" s="93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>
        <f>H596+I596+J596+K596+L596+M596+N596+O596+P596+R596</f>
        <v>0</v>
      </c>
      <c r="T596" s="94"/>
      <c r="U596" s="94"/>
      <c r="V596" s="95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 t="e">
        <f>T596+U596+V596+W596+X596+Y596+Z596+AA596+AB596+AC596+AD596+AE596+AG596+AH596+#REF!</f>
        <v>#REF!</v>
      </c>
      <c r="AL596" s="94" t="e">
        <f t="shared" si="37"/>
        <v>#REF!</v>
      </c>
      <c r="AM596" s="56" t="s">
        <v>1787</v>
      </c>
    </row>
    <row r="597" spans="1:39" s="7" customFormat="1" x14ac:dyDescent="0.25">
      <c r="A597" s="68" t="s">
        <v>1830</v>
      </c>
      <c r="B597" s="69" t="s">
        <v>1831</v>
      </c>
      <c r="C597" s="36"/>
      <c r="D597" s="150"/>
      <c r="E597" s="48">
        <v>0</v>
      </c>
      <c r="F597" s="92"/>
      <c r="G597" s="93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>
        <f>H597+I597+J597+K597+L597+M597+N597+O597+P597+R597</f>
        <v>0</v>
      </c>
      <c r="T597" s="94"/>
      <c r="U597" s="94"/>
      <c r="V597" s="95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 t="e">
        <f>T597+U597+V597+W597+X597+Y597+Z597+AA597+AB597+AC597+AD597+AE597+AG597+AH597+#REF!</f>
        <v>#REF!</v>
      </c>
      <c r="AL597" s="94" t="e">
        <f t="shared" si="37"/>
        <v>#REF!</v>
      </c>
      <c r="AM597" s="56" t="s">
        <v>1787</v>
      </c>
    </row>
    <row r="598" spans="1:39" s="7" customFormat="1" x14ac:dyDescent="0.25">
      <c r="A598" s="68" t="s">
        <v>1834</v>
      </c>
      <c r="B598" s="69" t="s">
        <v>1835</v>
      </c>
      <c r="C598" s="36"/>
      <c r="D598" s="150" t="s">
        <v>1928</v>
      </c>
      <c r="E598" s="48">
        <v>0</v>
      </c>
      <c r="F598" s="92"/>
      <c r="G598" s="93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>
        <f>SUM(E598:R598)</f>
        <v>0</v>
      </c>
      <c r="T598" s="94"/>
      <c r="U598" s="94"/>
      <c r="V598" s="95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 t="e">
        <f>T598+U598+V598+W598+X598+Y598+Z598+AA598+AB598+AC598+AD598+AE598+AG598+AH598+#REF!</f>
        <v>#REF!</v>
      </c>
      <c r="AL598" s="94" t="e">
        <f t="shared" si="37"/>
        <v>#REF!</v>
      </c>
      <c r="AM598" s="56" t="s">
        <v>1794</v>
      </c>
    </row>
    <row r="599" spans="1:39" x14ac:dyDescent="0.25">
      <c r="A599" s="68" t="s">
        <v>1843</v>
      </c>
      <c r="B599" s="69" t="s">
        <v>1844</v>
      </c>
      <c r="C599" s="36"/>
      <c r="D599" s="150" t="s">
        <v>1513</v>
      </c>
      <c r="E599" s="48">
        <v>9</v>
      </c>
      <c r="F599" s="92"/>
      <c r="G599" s="93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>
        <f t="shared" ref="S599:S637" si="40">SUM(E599:R599)</f>
        <v>9</v>
      </c>
      <c r="T599" s="94"/>
      <c r="U599" s="94"/>
      <c r="V599" s="95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>
        <f t="shared" ref="AK599:AK632" si="41">SUM(T599:AJ599)</f>
        <v>0</v>
      </c>
      <c r="AL599" s="94">
        <f t="shared" si="37"/>
        <v>9</v>
      </c>
      <c r="AM599" s="56" t="s">
        <v>1799</v>
      </c>
    </row>
    <row r="600" spans="1:39" x14ac:dyDescent="0.25">
      <c r="A600" s="68" t="s">
        <v>1868</v>
      </c>
      <c r="B600" s="69" t="s">
        <v>1869</v>
      </c>
      <c r="C600" s="36"/>
      <c r="D600" s="150" t="s">
        <v>435</v>
      </c>
      <c r="E600" s="48">
        <v>0</v>
      </c>
      <c r="F600" s="92"/>
      <c r="G600" s="93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>
        <f t="shared" si="40"/>
        <v>0</v>
      </c>
      <c r="T600" s="94"/>
      <c r="U600" s="94"/>
      <c r="V600" s="95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>
        <f t="shared" si="41"/>
        <v>0</v>
      </c>
      <c r="AL600" s="94">
        <f t="shared" si="37"/>
        <v>0</v>
      </c>
      <c r="AM600" s="56" t="s">
        <v>1787</v>
      </c>
    </row>
    <row r="601" spans="1:39" x14ac:dyDescent="0.25">
      <c r="A601" s="68" t="s">
        <v>1871</v>
      </c>
      <c r="B601" s="69" t="s">
        <v>1870</v>
      </c>
      <c r="C601" s="36"/>
      <c r="D601" s="150" t="s">
        <v>435</v>
      </c>
      <c r="E601" s="48">
        <v>0</v>
      </c>
      <c r="F601" s="92"/>
      <c r="G601" s="93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>
        <f t="shared" si="40"/>
        <v>0</v>
      </c>
      <c r="T601" s="94"/>
      <c r="U601" s="94"/>
      <c r="V601" s="95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>
        <f t="shared" si="41"/>
        <v>0</v>
      </c>
      <c r="AL601" s="94">
        <f t="shared" si="37"/>
        <v>0</v>
      </c>
      <c r="AM601" s="56" t="s">
        <v>1787</v>
      </c>
    </row>
    <row r="602" spans="1:39" x14ac:dyDescent="0.25">
      <c r="A602" s="68" t="s">
        <v>1873</v>
      </c>
      <c r="B602" s="69" t="s">
        <v>1872</v>
      </c>
      <c r="C602" s="36"/>
      <c r="D602" s="54" t="s">
        <v>435</v>
      </c>
      <c r="E602" s="48">
        <v>0</v>
      </c>
      <c r="F602" s="55"/>
      <c r="G602" s="37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>
        <f t="shared" si="40"/>
        <v>0</v>
      </c>
      <c r="T602" s="50"/>
      <c r="U602" s="50"/>
      <c r="V602" s="51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>
        <f t="shared" si="41"/>
        <v>0</v>
      </c>
      <c r="AL602" s="50">
        <f t="shared" si="37"/>
        <v>0</v>
      </c>
      <c r="AM602" s="56" t="s">
        <v>1787</v>
      </c>
    </row>
    <row r="603" spans="1:39" x14ac:dyDescent="0.25">
      <c r="A603" s="68" t="s">
        <v>1874</v>
      </c>
      <c r="B603" s="69" t="s">
        <v>1875</v>
      </c>
      <c r="C603" s="36"/>
      <c r="D603" s="54" t="s">
        <v>435</v>
      </c>
      <c r="E603" s="48">
        <v>0</v>
      </c>
      <c r="F603" s="55"/>
      <c r="G603" s="37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>
        <f t="shared" si="40"/>
        <v>0</v>
      </c>
      <c r="T603" s="50"/>
      <c r="U603" s="50"/>
      <c r="V603" s="51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>
        <f t="shared" si="41"/>
        <v>0</v>
      </c>
      <c r="AL603" s="50">
        <f t="shared" si="37"/>
        <v>0</v>
      </c>
      <c r="AM603" s="56" t="s">
        <v>1787</v>
      </c>
    </row>
    <row r="604" spans="1:39" x14ac:dyDescent="0.25">
      <c r="A604" s="68" t="s">
        <v>1876</v>
      </c>
      <c r="B604" s="69" t="s">
        <v>1877</v>
      </c>
      <c r="C604" s="36"/>
      <c r="D604" s="54" t="s">
        <v>435</v>
      </c>
      <c r="E604" s="48">
        <v>0</v>
      </c>
      <c r="F604" s="55"/>
      <c r="G604" s="37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>
        <f t="shared" si="40"/>
        <v>0</v>
      </c>
      <c r="T604" s="50"/>
      <c r="U604" s="50"/>
      <c r="V604" s="51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>
        <f t="shared" si="41"/>
        <v>0</v>
      </c>
      <c r="AL604" s="50">
        <f t="shared" si="37"/>
        <v>0</v>
      </c>
      <c r="AM604" s="56" t="s">
        <v>1787</v>
      </c>
    </row>
    <row r="605" spans="1:39" x14ac:dyDescent="0.25">
      <c r="A605" s="68" t="s">
        <v>1878</v>
      </c>
      <c r="B605" s="69" t="s">
        <v>1879</v>
      </c>
      <c r="C605" s="36"/>
      <c r="D605" s="54" t="s">
        <v>435</v>
      </c>
      <c r="E605" s="48">
        <v>0</v>
      </c>
      <c r="F605" s="55"/>
      <c r="G605" s="37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>
        <f t="shared" si="40"/>
        <v>0</v>
      </c>
      <c r="T605" s="50"/>
      <c r="U605" s="50"/>
      <c r="V605" s="51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>
        <f t="shared" si="41"/>
        <v>0</v>
      </c>
      <c r="AL605" s="50">
        <f t="shared" si="37"/>
        <v>0</v>
      </c>
      <c r="AM605" s="56" t="s">
        <v>1880</v>
      </c>
    </row>
    <row r="606" spans="1:39" x14ac:dyDescent="0.25">
      <c r="A606" s="68" t="s">
        <v>1885</v>
      </c>
      <c r="B606" s="69" t="s">
        <v>1886</v>
      </c>
      <c r="C606" s="36"/>
      <c r="D606" s="54" t="s">
        <v>435</v>
      </c>
      <c r="E606" s="48">
        <v>0</v>
      </c>
      <c r="F606" s="55"/>
      <c r="G606" s="37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>
        <f t="shared" si="40"/>
        <v>0</v>
      </c>
      <c r="T606" s="50"/>
      <c r="U606" s="50"/>
      <c r="V606" s="51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>
        <f t="shared" si="41"/>
        <v>0</v>
      </c>
      <c r="AL606" s="50">
        <f t="shared" si="37"/>
        <v>0</v>
      </c>
      <c r="AM606" s="56" t="s">
        <v>1787</v>
      </c>
    </row>
    <row r="607" spans="1:39" x14ac:dyDescent="0.25">
      <c r="A607" s="68" t="s">
        <v>1894</v>
      </c>
      <c r="B607" s="69" t="s">
        <v>1896</v>
      </c>
      <c r="C607" s="36"/>
      <c r="D607" s="150" t="s">
        <v>435</v>
      </c>
      <c r="E607" s="48">
        <v>500</v>
      </c>
      <c r="F607" s="92"/>
      <c r="G607" s="93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>
        <f t="shared" si="40"/>
        <v>500</v>
      </c>
      <c r="T607" s="94"/>
      <c r="U607" s="94"/>
      <c r="V607" s="95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>
        <f t="shared" si="41"/>
        <v>0</v>
      </c>
      <c r="AL607" s="94">
        <f t="shared" si="37"/>
        <v>500</v>
      </c>
      <c r="AM607" s="56" t="s">
        <v>1787</v>
      </c>
    </row>
    <row r="608" spans="1:39" x14ac:dyDescent="0.25">
      <c r="A608" s="68" t="s">
        <v>1895</v>
      </c>
      <c r="B608" s="69" t="s">
        <v>1897</v>
      </c>
      <c r="C608" s="36"/>
      <c r="D608" s="150" t="s">
        <v>435</v>
      </c>
      <c r="E608" s="48">
        <v>500</v>
      </c>
      <c r="F608" s="92"/>
      <c r="G608" s="93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>
        <f t="shared" si="40"/>
        <v>500</v>
      </c>
      <c r="T608" s="94"/>
      <c r="U608" s="94"/>
      <c r="V608" s="95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>
        <f t="shared" si="41"/>
        <v>0</v>
      </c>
      <c r="AL608" s="94">
        <f t="shared" si="37"/>
        <v>500</v>
      </c>
      <c r="AM608" s="56" t="s">
        <v>1787</v>
      </c>
    </row>
    <row r="609" spans="1:39" x14ac:dyDescent="0.25">
      <c r="A609" s="68" t="s">
        <v>1991</v>
      </c>
      <c r="B609" s="69" t="s">
        <v>1992</v>
      </c>
      <c r="C609" s="36"/>
      <c r="D609" s="150" t="s">
        <v>435</v>
      </c>
      <c r="E609" s="48">
        <v>2000</v>
      </c>
      <c r="F609" s="92"/>
      <c r="G609" s="93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>
        <f t="shared" si="40"/>
        <v>2000</v>
      </c>
      <c r="T609" s="94"/>
      <c r="U609" s="94"/>
      <c r="V609" s="95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>
        <f t="shared" si="41"/>
        <v>0</v>
      </c>
      <c r="AL609" s="94">
        <f t="shared" si="37"/>
        <v>2000</v>
      </c>
      <c r="AM609" s="56" t="s">
        <v>1787</v>
      </c>
    </row>
    <row r="610" spans="1:39" x14ac:dyDescent="0.25">
      <c r="A610" s="68" t="s">
        <v>1993</v>
      </c>
      <c r="B610" s="69" t="s">
        <v>1994</v>
      </c>
      <c r="C610" s="36"/>
      <c r="D610" s="150" t="s">
        <v>435</v>
      </c>
      <c r="E610" s="48">
        <v>500</v>
      </c>
      <c r="F610" s="92"/>
      <c r="G610" s="93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>
        <f t="shared" si="40"/>
        <v>500</v>
      </c>
      <c r="T610" s="94"/>
      <c r="U610" s="94"/>
      <c r="V610" s="95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>
        <f t="shared" si="41"/>
        <v>0</v>
      </c>
      <c r="AL610" s="94">
        <f t="shared" si="37"/>
        <v>500</v>
      </c>
      <c r="AM610" s="56" t="s">
        <v>1787</v>
      </c>
    </row>
    <row r="611" spans="1:39" x14ac:dyDescent="0.25">
      <c r="A611" s="125" t="s">
        <v>2000</v>
      </c>
      <c r="B611" s="69" t="s">
        <v>2001</v>
      </c>
      <c r="C611" s="49"/>
      <c r="D611" s="150" t="s">
        <v>435</v>
      </c>
      <c r="E611" s="48">
        <v>500</v>
      </c>
      <c r="F611" s="92"/>
      <c r="G611" s="93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>
        <f t="shared" si="40"/>
        <v>500</v>
      </c>
      <c r="T611" s="94"/>
      <c r="U611" s="94"/>
      <c r="V611" s="95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>
        <f t="shared" si="41"/>
        <v>0</v>
      </c>
      <c r="AL611" s="94">
        <f t="shared" si="37"/>
        <v>500</v>
      </c>
      <c r="AM611" s="56" t="s">
        <v>1787</v>
      </c>
    </row>
    <row r="612" spans="1:39" x14ac:dyDescent="0.25">
      <c r="A612" s="125" t="s">
        <v>2002</v>
      </c>
      <c r="B612" s="69" t="s">
        <v>2003</v>
      </c>
      <c r="C612" s="49"/>
      <c r="D612" s="150" t="s">
        <v>435</v>
      </c>
      <c r="E612" s="48">
        <v>500</v>
      </c>
      <c r="F612" s="92"/>
      <c r="G612" s="93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>
        <f t="shared" ref="S612:S615" si="42">SUM(E612:R612)</f>
        <v>500</v>
      </c>
      <c r="T612" s="94"/>
      <c r="U612" s="94"/>
      <c r="V612" s="95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>
        <f t="shared" si="41"/>
        <v>0</v>
      </c>
      <c r="AL612" s="94">
        <f t="shared" si="37"/>
        <v>500</v>
      </c>
      <c r="AM612" s="56" t="s">
        <v>1787</v>
      </c>
    </row>
    <row r="613" spans="1:39" x14ac:dyDescent="0.25">
      <c r="A613" s="125" t="s">
        <v>2004</v>
      </c>
      <c r="B613" s="69" t="s">
        <v>2005</v>
      </c>
      <c r="C613" s="49"/>
      <c r="D613" s="150" t="s">
        <v>435</v>
      </c>
      <c r="E613" s="48">
        <v>500</v>
      </c>
      <c r="F613" s="92"/>
      <c r="G613" s="93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>
        <f t="shared" si="42"/>
        <v>500</v>
      </c>
      <c r="T613" s="94"/>
      <c r="U613" s="94"/>
      <c r="V613" s="95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>
        <f t="shared" si="41"/>
        <v>0</v>
      </c>
      <c r="AL613" s="94">
        <f t="shared" si="37"/>
        <v>500</v>
      </c>
      <c r="AM613" s="56" t="s">
        <v>1787</v>
      </c>
    </row>
    <row r="614" spans="1:39" x14ac:dyDescent="0.25">
      <c r="A614" s="125" t="s">
        <v>2006</v>
      </c>
      <c r="B614" s="69" t="s">
        <v>2007</v>
      </c>
      <c r="C614" s="49"/>
      <c r="D614" s="150" t="s">
        <v>435</v>
      </c>
      <c r="E614" s="48">
        <v>500</v>
      </c>
      <c r="F614" s="92"/>
      <c r="G614" s="93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>
        <f t="shared" si="42"/>
        <v>500</v>
      </c>
      <c r="T614" s="94"/>
      <c r="U614" s="94"/>
      <c r="V614" s="95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>
        <f t="shared" si="41"/>
        <v>0</v>
      </c>
      <c r="AL614" s="94">
        <f t="shared" si="37"/>
        <v>500</v>
      </c>
      <c r="AM614" s="56" t="s">
        <v>1787</v>
      </c>
    </row>
    <row r="615" spans="1:39" x14ac:dyDescent="0.25">
      <c r="A615" s="125" t="s">
        <v>2008</v>
      </c>
      <c r="B615" s="69" t="s">
        <v>2009</v>
      </c>
      <c r="C615" s="49"/>
      <c r="D615" s="150" t="s">
        <v>435</v>
      </c>
      <c r="E615" s="48">
        <v>500</v>
      </c>
      <c r="F615" s="92"/>
      <c r="G615" s="93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>
        <f t="shared" si="42"/>
        <v>500</v>
      </c>
      <c r="T615" s="94"/>
      <c r="U615" s="94"/>
      <c r="V615" s="95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>
        <f t="shared" si="41"/>
        <v>0</v>
      </c>
      <c r="AL615" s="94">
        <f t="shared" si="37"/>
        <v>500</v>
      </c>
      <c r="AM615" s="56" t="s">
        <v>1787</v>
      </c>
    </row>
    <row r="616" spans="1:39" x14ac:dyDescent="0.25">
      <c r="A616" s="125" t="s">
        <v>2010</v>
      </c>
      <c r="B616" s="69" t="s">
        <v>2011</v>
      </c>
      <c r="C616" s="49"/>
      <c r="D616" s="150" t="s">
        <v>435</v>
      </c>
      <c r="E616" s="48">
        <v>1</v>
      </c>
      <c r="F616" s="92"/>
      <c r="G616" s="93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>
        <f t="shared" si="40"/>
        <v>1</v>
      </c>
      <c r="T616" s="94"/>
      <c r="U616" s="94"/>
      <c r="V616" s="95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>
        <f t="shared" si="41"/>
        <v>0</v>
      </c>
      <c r="AL616" s="94">
        <f t="shared" si="37"/>
        <v>1</v>
      </c>
      <c r="AM616" s="56" t="s">
        <v>1799</v>
      </c>
    </row>
    <row r="617" spans="1:39" x14ac:dyDescent="0.25">
      <c r="A617" s="125" t="s">
        <v>2012</v>
      </c>
      <c r="B617" s="69" t="s">
        <v>2013</v>
      </c>
      <c r="C617" s="49"/>
      <c r="D617" s="150" t="s">
        <v>435</v>
      </c>
      <c r="E617" s="48">
        <v>500</v>
      </c>
      <c r="F617" s="92"/>
      <c r="G617" s="93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>
        <f t="shared" si="40"/>
        <v>500</v>
      </c>
      <c r="T617" s="94"/>
      <c r="U617" s="94"/>
      <c r="V617" s="95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>
        <f t="shared" si="41"/>
        <v>0</v>
      </c>
      <c r="AL617" s="94">
        <f t="shared" si="37"/>
        <v>500</v>
      </c>
      <c r="AM617" s="56" t="s">
        <v>1787</v>
      </c>
    </row>
    <row r="618" spans="1:39" x14ac:dyDescent="0.25">
      <c r="A618" s="125" t="s">
        <v>2014</v>
      </c>
      <c r="B618" s="69" t="s">
        <v>2015</v>
      </c>
      <c r="C618" s="49"/>
      <c r="D618" s="150" t="s">
        <v>435</v>
      </c>
      <c r="E618" s="48">
        <v>500</v>
      </c>
      <c r="F618" s="92"/>
      <c r="G618" s="93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>
        <f t="shared" si="40"/>
        <v>500</v>
      </c>
      <c r="T618" s="94"/>
      <c r="U618" s="94"/>
      <c r="V618" s="95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>
        <f t="shared" si="41"/>
        <v>0</v>
      </c>
      <c r="AL618" s="94">
        <f t="shared" si="37"/>
        <v>500</v>
      </c>
      <c r="AM618" s="56" t="s">
        <v>1787</v>
      </c>
    </row>
    <row r="619" spans="1:39" x14ac:dyDescent="0.25">
      <c r="A619" s="125" t="s">
        <v>2016</v>
      </c>
      <c r="B619" s="69" t="s">
        <v>2017</v>
      </c>
      <c r="C619" s="49"/>
      <c r="D619" s="150" t="s">
        <v>435</v>
      </c>
      <c r="E619" s="48">
        <v>500</v>
      </c>
      <c r="F619" s="92"/>
      <c r="G619" s="93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>
        <f t="shared" si="40"/>
        <v>500</v>
      </c>
      <c r="T619" s="94"/>
      <c r="U619" s="94"/>
      <c r="V619" s="95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>
        <f t="shared" si="41"/>
        <v>0</v>
      </c>
      <c r="AL619" s="94">
        <f t="shared" si="37"/>
        <v>500</v>
      </c>
      <c r="AM619" s="56" t="s">
        <v>1787</v>
      </c>
    </row>
    <row r="620" spans="1:39" x14ac:dyDescent="0.25">
      <c r="A620" s="125" t="s">
        <v>2018</v>
      </c>
      <c r="B620" s="69" t="s">
        <v>2019</v>
      </c>
      <c r="C620" s="49"/>
      <c r="D620" s="150" t="s">
        <v>435</v>
      </c>
      <c r="E620" s="48">
        <v>500</v>
      </c>
      <c r="F620" s="92"/>
      <c r="G620" s="93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>
        <f t="shared" si="40"/>
        <v>500</v>
      </c>
      <c r="T620" s="94"/>
      <c r="U620" s="94"/>
      <c r="V620" s="95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>
        <f t="shared" si="41"/>
        <v>0</v>
      </c>
      <c r="AL620" s="94">
        <f t="shared" si="37"/>
        <v>500</v>
      </c>
      <c r="AM620" s="56" t="s">
        <v>1787</v>
      </c>
    </row>
    <row r="621" spans="1:39" x14ac:dyDescent="0.25">
      <c r="A621" s="125" t="s">
        <v>2460</v>
      </c>
      <c r="B621" s="173" t="s">
        <v>2463</v>
      </c>
      <c r="C621" s="49"/>
      <c r="D621" s="150"/>
      <c r="E621" s="48"/>
      <c r="F621" s="92"/>
      <c r="G621" s="93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5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>
        <v>500</v>
      </c>
      <c r="AM621" s="56"/>
    </row>
    <row r="622" spans="1:39" x14ac:dyDescent="0.25">
      <c r="A622" s="125" t="s">
        <v>2461</v>
      </c>
      <c r="B622" s="173" t="s">
        <v>2464</v>
      </c>
      <c r="C622" s="49"/>
      <c r="D622" s="150"/>
      <c r="E622" s="48"/>
      <c r="F622" s="92"/>
      <c r="G622" s="93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5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>
        <v>500</v>
      </c>
      <c r="AM622" s="56"/>
    </row>
    <row r="623" spans="1:39" x14ac:dyDescent="0.25">
      <c r="A623" s="125" t="s">
        <v>2462</v>
      </c>
      <c r="B623" s="173" t="s">
        <v>2465</v>
      </c>
      <c r="C623" s="49"/>
      <c r="D623" s="150"/>
      <c r="E623" s="48"/>
      <c r="F623" s="92"/>
      <c r="G623" s="93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5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>
        <v>500</v>
      </c>
      <c r="AM623" s="56"/>
    </row>
    <row r="624" spans="1:39" x14ac:dyDescent="0.25">
      <c r="A624" s="212" t="s">
        <v>1546</v>
      </c>
      <c r="B624" s="213"/>
      <c r="C624" s="214"/>
      <c r="D624" s="126"/>
      <c r="E624" s="48">
        <v>0</v>
      </c>
      <c r="F624" s="92"/>
      <c r="G624" s="93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>
        <f t="shared" si="40"/>
        <v>0</v>
      </c>
      <c r="T624" s="94"/>
      <c r="U624" s="94"/>
      <c r="V624" s="95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>
        <f t="shared" si="41"/>
        <v>0</v>
      </c>
      <c r="AL624" s="94">
        <f t="shared" si="37"/>
        <v>0</v>
      </c>
      <c r="AM624" s="56"/>
    </row>
    <row r="625" spans="1:39" x14ac:dyDescent="0.25">
      <c r="A625" s="52" t="s">
        <v>1547</v>
      </c>
      <c r="B625" s="53" t="s">
        <v>1548</v>
      </c>
      <c r="C625" s="124" t="s">
        <v>2396</v>
      </c>
      <c r="D625" s="150" t="s">
        <v>435</v>
      </c>
      <c r="E625" s="48">
        <v>2191.9250000000002</v>
      </c>
      <c r="F625" s="92"/>
      <c r="G625" s="93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>
        <f t="shared" si="40"/>
        <v>2191.9250000000002</v>
      </c>
      <c r="T625" s="94"/>
      <c r="U625" s="94"/>
      <c r="V625" s="95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>
        <f t="shared" si="41"/>
        <v>0</v>
      </c>
      <c r="AL625" s="94">
        <f t="shared" si="37"/>
        <v>2191.9250000000002</v>
      </c>
      <c r="AM625" s="56" t="s">
        <v>1787</v>
      </c>
    </row>
    <row r="626" spans="1:39" x14ac:dyDescent="0.25">
      <c r="A626" s="52" t="s">
        <v>1549</v>
      </c>
      <c r="B626" s="53" t="s">
        <v>1550</v>
      </c>
      <c r="C626" s="56"/>
      <c r="D626" s="54" t="s">
        <v>435</v>
      </c>
      <c r="E626" s="48">
        <v>19.95</v>
      </c>
      <c r="F626" s="55"/>
      <c r="G626" s="37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>
        <f t="shared" si="40"/>
        <v>19.95</v>
      </c>
      <c r="T626" s="50"/>
      <c r="U626" s="50"/>
      <c r="V626" s="51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>
        <f t="shared" si="41"/>
        <v>0</v>
      </c>
      <c r="AL626" s="50">
        <f t="shared" si="37"/>
        <v>19.95</v>
      </c>
      <c r="AM626" s="56" t="s">
        <v>1787</v>
      </c>
    </row>
    <row r="627" spans="1:39" x14ac:dyDescent="0.25">
      <c r="A627" s="52" t="s">
        <v>1551</v>
      </c>
      <c r="B627" s="53" t="s">
        <v>1552</v>
      </c>
      <c r="C627" s="56"/>
      <c r="D627" s="54" t="s">
        <v>435</v>
      </c>
      <c r="E627" s="48">
        <v>69.95</v>
      </c>
      <c r="F627" s="55"/>
      <c r="G627" s="37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>
        <f t="shared" si="40"/>
        <v>69.95</v>
      </c>
      <c r="T627" s="50"/>
      <c r="U627" s="50"/>
      <c r="V627" s="51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>
        <f t="shared" si="41"/>
        <v>0</v>
      </c>
      <c r="AL627" s="50">
        <f t="shared" si="37"/>
        <v>69.95</v>
      </c>
      <c r="AM627" s="56" t="s">
        <v>1787</v>
      </c>
    </row>
    <row r="628" spans="1:39" x14ac:dyDescent="0.25">
      <c r="A628" s="52" t="s">
        <v>1553</v>
      </c>
      <c r="B628" s="53" t="s">
        <v>1554</v>
      </c>
      <c r="C628" s="56" t="s">
        <v>2397</v>
      </c>
      <c r="D628" s="54" t="s">
        <v>435</v>
      </c>
      <c r="E628" s="48">
        <v>125</v>
      </c>
      <c r="F628" s="55"/>
      <c r="G628" s="37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>
        <f t="shared" si="40"/>
        <v>125</v>
      </c>
      <c r="T628" s="50"/>
      <c r="U628" s="50"/>
      <c r="V628" s="51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>
        <f t="shared" si="41"/>
        <v>0</v>
      </c>
      <c r="AL628" s="50">
        <f t="shared" si="37"/>
        <v>125</v>
      </c>
      <c r="AM628" s="56" t="s">
        <v>1787</v>
      </c>
    </row>
    <row r="629" spans="1:39" x14ac:dyDescent="0.25">
      <c r="A629" s="52" t="s">
        <v>1555</v>
      </c>
      <c r="B629" s="53" t="s">
        <v>1556</v>
      </c>
      <c r="C629" s="56"/>
      <c r="D629" s="54" t="s">
        <v>435</v>
      </c>
      <c r="E629" s="48">
        <v>0</v>
      </c>
      <c r="F629" s="55"/>
      <c r="G629" s="37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>
        <f t="shared" si="40"/>
        <v>0</v>
      </c>
      <c r="T629" s="50"/>
      <c r="U629" s="50"/>
      <c r="V629" s="51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>
        <f t="shared" si="41"/>
        <v>0</v>
      </c>
      <c r="AL629" s="50">
        <f t="shared" ref="AL629:AL632" si="43">S629-AK629</f>
        <v>0</v>
      </c>
      <c r="AM629" s="56" t="s">
        <v>1787</v>
      </c>
    </row>
    <row r="630" spans="1:39" x14ac:dyDescent="0.25">
      <c r="A630" s="52" t="s">
        <v>1557</v>
      </c>
      <c r="B630" s="53" t="s">
        <v>1558</v>
      </c>
      <c r="C630" s="37"/>
      <c r="D630" s="54" t="s">
        <v>435</v>
      </c>
      <c r="E630" s="48">
        <v>24.950000000000003</v>
      </c>
      <c r="F630" s="55"/>
      <c r="G630" s="37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>
        <f t="shared" si="40"/>
        <v>24.950000000000003</v>
      </c>
      <c r="T630" s="50"/>
      <c r="U630" s="50"/>
      <c r="V630" s="51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>
        <f t="shared" si="41"/>
        <v>0</v>
      </c>
      <c r="AL630" s="50">
        <f t="shared" si="43"/>
        <v>24.950000000000003</v>
      </c>
      <c r="AM630" s="56" t="s">
        <v>1787</v>
      </c>
    </row>
    <row r="631" spans="1:39" x14ac:dyDescent="0.25">
      <c r="A631" s="52" t="s">
        <v>1559</v>
      </c>
      <c r="B631" s="53" t="s">
        <v>1560</v>
      </c>
      <c r="C631" s="37"/>
      <c r="D631" s="54" t="s">
        <v>435</v>
      </c>
      <c r="E631" s="48">
        <v>25</v>
      </c>
      <c r="F631" s="55"/>
      <c r="G631" s="37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>
        <f t="shared" si="40"/>
        <v>25</v>
      </c>
      <c r="T631" s="50"/>
      <c r="U631" s="50"/>
      <c r="V631" s="51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>
        <f t="shared" si="41"/>
        <v>0</v>
      </c>
      <c r="AL631" s="50">
        <f t="shared" si="43"/>
        <v>25</v>
      </c>
      <c r="AM631" s="56" t="s">
        <v>1787</v>
      </c>
    </row>
    <row r="632" spans="1:39" x14ac:dyDescent="0.25">
      <c r="A632" s="52" t="s">
        <v>1561</v>
      </c>
      <c r="B632" s="53" t="s">
        <v>1562</v>
      </c>
      <c r="C632" s="37"/>
      <c r="D632" s="54" t="s">
        <v>435</v>
      </c>
      <c r="E632" s="48">
        <v>99.95</v>
      </c>
      <c r="F632" s="55"/>
      <c r="G632" s="37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>
        <f t="shared" si="40"/>
        <v>99.95</v>
      </c>
      <c r="T632" s="50"/>
      <c r="U632" s="50"/>
      <c r="V632" s="51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>
        <f t="shared" si="41"/>
        <v>0</v>
      </c>
      <c r="AL632" s="50">
        <f t="shared" si="43"/>
        <v>99.95</v>
      </c>
      <c r="AM632" s="56"/>
    </row>
    <row r="633" spans="1:39" x14ac:dyDescent="0.25">
      <c r="A633" s="52" t="s">
        <v>1563</v>
      </c>
      <c r="B633" s="53" t="s">
        <v>1564</v>
      </c>
      <c r="C633" s="37"/>
      <c r="D633" s="54" t="s">
        <v>435</v>
      </c>
      <c r="E633" s="48"/>
      <c r="F633" s="55"/>
      <c r="G633" s="37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>
        <f t="shared" si="40"/>
        <v>0</v>
      </c>
      <c r="T633" s="50"/>
      <c r="U633" s="50"/>
      <c r="V633" s="51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6"/>
    </row>
    <row r="634" spans="1:39" x14ac:dyDescent="0.25">
      <c r="A634" s="52" t="s">
        <v>1565</v>
      </c>
      <c r="B634" s="53" t="s">
        <v>1566</v>
      </c>
      <c r="C634" s="37"/>
      <c r="D634" s="151" t="s">
        <v>435</v>
      </c>
      <c r="E634" s="48">
        <v>25</v>
      </c>
      <c r="F634" s="86"/>
      <c r="G634" s="87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50">
        <f t="shared" si="40"/>
        <v>25</v>
      </c>
      <c r="T634" s="88"/>
      <c r="U634" s="88"/>
      <c r="V634" s="89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>
        <v>0</v>
      </c>
      <c r="AL634" s="50">
        <f t="shared" ref="AL634:AL699" si="44">S634-AK634</f>
        <v>25</v>
      </c>
      <c r="AM634" s="56" t="s">
        <v>1787</v>
      </c>
    </row>
    <row r="635" spans="1:39" x14ac:dyDescent="0.25">
      <c r="A635" s="52" t="s">
        <v>1567</v>
      </c>
      <c r="B635" s="53" t="s">
        <v>1568</v>
      </c>
      <c r="C635" s="37"/>
      <c r="D635" s="127" t="s">
        <v>435</v>
      </c>
      <c r="E635" s="48">
        <v>25</v>
      </c>
      <c r="F635" s="55"/>
      <c r="G635" s="37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>
        <f t="shared" si="40"/>
        <v>25</v>
      </c>
      <c r="T635" s="50"/>
      <c r="U635" s="50"/>
      <c r="V635" s="51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>
        <v>0</v>
      </c>
      <c r="AL635" s="50">
        <f t="shared" si="44"/>
        <v>25</v>
      </c>
      <c r="AM635" s="56" t="s">
        <v>1787</v>
      </c>
    </row>
    <row r="636" spans="1:39" x14ac:dyDescent="0.25">
      <c r="A636" s="52" t="s">
        <v>1569</v>
      </c>
      <c r="B636" s="53" t="s">
        <v>1570</v>
      </c>
      <c r="C636" s="37"/>
      <c r="D636" s="150" t="s">
        <v>435</v>
      </c>
      <c r="E636" s="48">
        <v>100</v>
      </c>
      <c r="F636" s="92"/>
      <c r="G636" s="93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50">
        <f t="shared" si="40"/>
        <v>100</v>
      </c>
      <c r="T636" s="94"/>
      <c r="U636" s="94"/>
      <c r="V636" s="95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>
        <v>0</v>
      </c>
      <c r="AL636" s="50">
        <f t="shared" si="44"/>
        <v>100</v>
      </c>
      <c r="AM636" s="56" t="s">
        <v>1787</v>
      </c>
    </row>
    <row r="637" spans="1:39" x14ac:dyDescent="0.25">
      <c r="A637" s="52" t="s">
        <v>1571</v>
      </c>
      <c r="B637" s="53" t="s">
        <v>1572</v>
      </c>
      <c r="C637" s="37"/>
      <c r="D637" s="150" t="s">
        <v>435</v>
      </c>
      <c r="E637" s="48">
        <v>25</v>
      </c>
      <c r="F637" s="92"/>
      <c r="G637" s="93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50">
        <f t="shared" si="40"/>
        <v>25</v>
      </c>
      <c r="T637" s="94"/>
      <c r="U637" s="94"/>
      <c r="V637" s="95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>
        <v>0</v>
      </c>
      <c r="AL637" s="50">
        <f t="shared" si="44"/>
        <v>25</v>
      </c>
      <c r="AM637" s="56" t="s">
        <v>1787</v>
      </c>
    </row>
    <row r="638" spans="1:39" x14ac:dyDescent="0.25">
      <c r="A638" s="212" t="s">
        <v>1573</v>
      </c>
      <c r="B638" s="213"/>
      <c r="C638" s="213"/>
      <c r="D638" s="36"/>
      <c r="E638" s="48">
        <v>0</v>
      </c>
      <c r="F638" s="92"/>
      <c r="G638" s="93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>
        <f t="shared" ref="S638:S671" si="45">SUM(E638:R638)</f>
        <v>0</v>
      </c>
      <c r="T638" s="94"/>
      <c r="U638" s="94"/>
      <c r="V638" s="95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>
        <f t="shared" ref="AK638:AK658" si="46">SUM(T638:AJ638)</f>
        <v>0</v>
      </c>
      <c r="AL638" s="94">
        <f t="shared" si="44"/>
        <v>0</v>
      </c>
      <c r="AM638" s="56"/>
    </row>
    <row r="639" spans="1:39" x14ac:dyDescent="0.25">
      <c r="A639" s="52" t="s">
        <v>1574</v>
      </c>
      <c r="B639" s="53" t="s">
        <v>1575</v>
      </c>
      <c r="C639" s="56" t="s">
        <v>2398</v>
      </c>
      <c r="D639" s="150" t="s">
        <v>440</v>
      </c>
      <c r="E639" s="48">
        <v>3.4000000000000004</v>
      </c>
      <c r="F639" s="92"/>
      <c r="G639" s="93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>
        <f>5</f>
        <v>5</v>
      </c>
      <c r="S639" s="94">
        <f t="shared" si="45"/>
        <v>8.4</v>
      </c>
      <c r="T639" s="94"/>
      <c r="U639" s="94"/>
      <c r="V639" s="95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>
        <v>3.4</v>
      </c>
      <c r="AL639" s="94">
        <f t="shared" si="44"/>
        <v>5</v>
      </c>
      <c r="AM639" s="56" t="s">
        <v>1789</v>
      </c>
    </row>
    <row r="640" spans="1:39" x14ac:dyDescent="0.25">
      <c r="A640" s="212" t="s">
        <v>1576</v>
      </c>
      <c r="B640" s="213"/>
      <c r="C640" s="214"/>
      <c r="D640" s="47"/>
      <c r="E640" s="48">
        <v>0</v>
      </c>
      <c r="F640" s="55"/>
      <c r="G640" s="37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>
        <f t="shared" si="45"/>
        <v>0</v>
      </c>
      <c r="T640" s="50"/>
      <c r="U640" s="50"/>
      <c r="V640" s="51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>
        <f t="shared" si="46"/>
        <v>0</v>
      </c>
      <c r="AL640" s="50">
        <f t="shared" si="44"/>
        <v>0</v>
      </c>
      <c r="AM640" s="56"/>
    </row>
    <row r="641" spans="1:87" x14ac:dyDescent="0.25">
      <c r="A641" s="52" t="s">
        <v>1577</v>
      </c>
      <c r="B641" s="53" t="s">
        <v>1578</v>
      </c>
      <c r="C641" s="56" t="s">
        <v>2399</v>
      </c>
      <c r="D641" s="127" t="s">
        <v>447</v>
      </c>
      <c r="E641" s="48">
        <v>8.5</v>
      </c>
      <c r="F641" s="55"/>
      <c r="G641" s="37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>
        <f t="shared" si="45"/>
        <v>8.5</v>
      </c>
      <c r="T641" s="50"/>
      <c r="U641" s="50"/>
      <c r="V641" s="51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>
        <f t="shared" si="46"/>
        <v>0</v>
      </c>
      <c r="AL641" s="50">
        <f t="shared" si="44"/>
        <v>8.5</v>
      </c>
      <c r="AM641" s="56" t="s">
        <v>1789</v>
      </c>
    </row>
    <row r="642" spans="1:87" x14ac:dyDescent="0.25">
      <c r="A642" s="52" t="s">
        <v>1579</v>
      </c>
      <c r="B642" s="53" t="s">
        <v>1580</v>
      </c>
      <c r="C642" s="37" t="s">
        <v>2400</v>
      </c>
      <c r="D642" s="54" t="s">
        <v>883</v>
      </c>
      <c r="E642" s="48">
        <v>5.5</v>
      </c>
      <c r="F642" s="55"/>
      <c r="G642" s="37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>
        <f>2.5+2.5</f>
        <v>5</v>
      </c>
      <c r="S642" s="50">
        <f t="shared" si="45"/>
        <v>10.5</v>
      </c>
      <c r="T642" s="50">
        <f>2.5</f>
        <v>2.5</v>
      </c>
      <c r="U642" s="50"/>
      <c r="V642" s="51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>
        <v>2.7</v>
      </c>
      <c r="AL642" s="50">
        <f t="shared" si="44"/>
        <v>7.8</v>
      </c>
      <c r="AM642" s="56" t="s">
        <v>1789</v>
      </c>
    </row>
    <row r="643" spans="1:87" x14ac:dyDescent="0.25">
      <c r="A643" s="52" t="s">
        <v>1581</v>
      </c>
      <c r="B643" s="53" t="s">
        <v>1582</v>
      </c>
      <c r="C643" s="37" t="s">
        <v>2401</v>
      </c>
      <c r="D643" s="54" t="s">
        <v>447</v>
      </c>
      <c r="E643" s="48">
        <v>1250</v>
      </c>
      <c r="F643" s="55"/>
      <c r="G643" s="37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>
        <f t="shared" si="45"/>
        <v>1250</v>
      </c>
      <c r="T643" s="50"/>
      <c r="U643" s="50"/>
      <c r="V643" s="51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>
        <f t="shared" si="46"/>
        <v>0</v>
      </c>
      <c r="AL643" s="50">
        <f t="shared" si="44"/>
        <v>1250</v>
      </c>
      <c r="AM643" s="56" t="s">
        <v>1787</v>
      </c>
    </row>
    <row r="644" spans="1:87" s="3" customFormat="1" x14ac:dyDescent="0.25">
      <c r="A644" s="52" t="s">
        <v>1583</v>
      </c>
      <c r="B644" s="53" t="s">
        <v>1584</v>
      </c>
      <c r="C644" s="56" t="s">
        <v>2402</v>
      </c>
      <c r="D644" s="54" t="s">
        <v>435</v>
      </c>
      <c r="E644" s="48">
        <v>500</v>
      </c>
      <c r="F644" s="55"/>
      <c r="G644" s="37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>
        <f t="shared" si="45"/>
        <v>500</v>
      </c>
      <c r="T644" s="50"/>
      <c r="U644" s="50"/>
      <c r="V644" s="51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>
        <f t="shared" si="46"/>
        <v>0</v>
      </c>
      <c r="AL644" s="50">
        <f t="shared" si="44"/>
        <v>500</v>
      </c>
      <c r="AM644" s="56" t="s">
        <v>1787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52" t="s">
        <v>1585</v>
      </c>
      <c r="B645" s="53" t="s">
        <v>1587</v>
      </c>
      <c r="C645" s="56"/>
      <c r="D645" s="54" t="s">
        <v>447</v>
      </c>
      <c r="E645" s="48">
        <v>1</v>
      </c>
      <c r="F645" s="55"/>
      <c r="G645" s="37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>
        <f t="shared" si="45"/>
        <v>1</v>
      </c>
      <c r="T645" s="50"/>
      <c r="U645" s="50"/>
      <c r="V645" s="51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>
        <f t="shared" si="46"/>
        <v>0</v>
      </c>
      <c r="AL645" s="50">
        <f t="shared" si="44"/>
        <v>1</v>
      </c>
      <c r="AM645" s="56" t="s">
        <v>1789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52" t="s">
        <v>1585</v>
      </c>
      <c r="B646" s="53" t="s">
        <v>1586</v>
      </c>
      <c r="C646" s="56"/>
      <c r="D646" s="54" t="s">
        <v>468</v>
      </c>
      <c r="E646" s="48">
        <v>700</v>
      </c>
      <c r="F646" s="55"/>
      <c r="G646" s="37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>
        <f t="shared" si="45"/>
        <v>700</v>
      </c>
      <c r="T646" s="50"/>
      <c r="U646" s="50"/>
      <c r="V646" s="51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>
        <f t="shared" si="46"/>
        <v>0</v>
      </c>
      <c r="AL646" s="50">
        <f t="shared" si="44"/>
        <v>700</v>
      </c>
      <c r="AM646" s="56" t="s">
        <v>1787</v>
      </c>
    </row>
    <row r="647" spans="1:87" s="7" customFormat="1" x14ac:dyDescent="0.25">
      <c r="A647" s="75" t="s">
        <v>2466</v>
      </c>
      <c r="B647" s="171" t="s">
        <v>2468</v>
      </c>
      <c r="C647" s="76"/>
      <c r="D647" s="54"/>
      <c r="E647" s="48"/>
      <c r="F647" s="55"/>
      <c r="G647" s="37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1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>
        <v>1</v>
      </c>
      <c r="AM647" s="56" t="s">
        <v>1789</v>
      </c>
    </row>
    <row r="648" spans="1:87" s="7" customFormat="1" x14ac:dyDescent="0.25">
      <c r="A648" s="75" t="s">
        <v>2467</v>
      </c>
      <c r="B648" s="171" t="s">
        <v>2469</v>
      </c>
      <c r="C648" s="76"/>
      <c r="D648" s="54"/>
      <c r="E648" s="48"/>
      <c r="F648" s="55"/>
      <c r="G648" s="37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1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>
        <v>2</v>
      </c>
      <c r="AM648" s="56" t="s">
        <v>1789</v>
      </c>
    </row>
    <row r="649" spans="1:87" x14ac:dyDescent="0.25">
      <c r="A649" s="212" t="s">
        <v>1588</v>
      </c>
      <c r="B649" s="213"/>
      <c r="C649" s="214"/>
      <c r="D649" s="47"/>
      <c r="E649" s="48">
        <v>0</v>
      </c>
      <c r="F649" s="55"/>
      <c r="G649" s="37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>
        <f t="shared" si="45"/>
        <v>0</v>
      </c>
      <c r="T649" s="50"/>
      <c r="U649" s="50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>
        <f t="shared" si="46"/>
        <v>0</v>
      </c>
      <c r="AL649" s="50">
        <f t="shared" si="44"/>
        <v>0</v>
      </c>
      <c r="AM649" s="56"/>
    </row>
    <row r="650" spans="1:87" x14ac:dyDescent="0.25">
      <c r="A650" s="52" t="s">
        <v>1589</v>
      </c>
      <c r="B650" s="53" t="s">
        <v>1590</v>
      </c>
      <c r="C650" s="127" t="s">
        <v>2403</v>
      </c>
      <c r="D650" s="127" t="s">
        <v>447</v>
      </c>
      <c r="E650" s="48">
        <v>2.4000000000000004</v>
      </c>
      <c r="F650" s="55"/>
      <c r="G650" s="37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>
        <f t="shared" si="45"/>
        <v>2.4000000000000004</v>
      </c>
      <c r="T650" s="50"/>
      <c r="U650" s="50"/>
      <c r="V650" s="51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>
        <f t="shared" si="46"/>
        <v>0</v>
      </c>
      <c r="AL650" s="50">
        <v>9.9</v>
      </c>
      <c r="AM650" s="56" t="s">
        <v>1789</v>
      </c>
    </row>
    <row r="651" spans="1:87" x14ac:dyDescent="0.25">
      <c r="A651" s="52" t="s">
        <v>1591</v>
      </c>
      <c r="B651" s="53" t="s">
        <v>1592</v>
      </c>
      <c r="C651" s="42" t="s">
        <v>2404</v>
      </c>
      <c r="D651" s="54" t="s">
        <v>447</v>
      </c>
      <c r="E651" s="48">
        <v>1.2</v>
      </c>
      <c r="F651" s="55"/>
      <c r="G651" s="37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>
        <f>2.5</f>
        <v>2.5</v>
      </c>
      <c r="S651" s="50">
        <f t="shared" si="45"/>
        <v>3.7</v>
      </c>
      <c r="T651" s="50"/>
      <c r="U651" s="50"/>
      <c r="V651" s="51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>
        <v>2</v>
      </c>
      <c r="AL651" s="50">
        <v>9.1999999999999993</v>
      </c>
      <c r="AM651" s="56" t="s">
        <v>1789</v>
      </c>
    </row>
    <row r="652" spans="1:87" x14ac:dyDescent="0.25">
      <c r="A652" s="52" t="s">
        <v>1593</v>
      </c>
      <c r="B652" s="53" t="s">
        <v>1594</v>
      </c>
      <c r="C652" s="37"/>
      <c r="D652" s="54" t="s">
        <v>447</v>
      </c>
      <c r="E652" s="48">
        <v>6.9</v>
      </c>
      <c r="F652" s="55"/>
      <c r="G652" s="37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>
        <f t="shared" si="45"/>
        <v>6.9</v>
      </c>
      <c r="T652" s="50">
        <f>1</f>
        <v>1</v>
      </c>
      <c r="U652" s="50"/>
      <c r="V652" s="51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>
        <f t="shared" si="46"/>
        <v>1</v>
      </c>
      <c r="AL652" s="50">
        <f t="shared" si="44"/>
        <v>5.9</v>
      </c>
      <c r="AM652" s="56" t="s">
        <v>1789</v>
      </c>
    </row>
    <row r="653" spans="1:87" x14ac:dyDescent="0.25">
      <c r="A653" s="52" t="s">
        <v>1595</v>
      </c>
      <c r="B653" s="53" t="s">
        <v>1596</v>
      </c>
      <c r="C653" s="37"/>
      <c r="D653" s="54"/>
      <c r="E653" s="48">
        <v>9</v>
      </c>
      <c r="F653" s="55"/>
      <c r="G653" s="37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>
        <f t="shared" si="45"/>
        <v>9</v>
      </c>
      <c r="T653" s="50"/>
      <c r="U653" s="50"/>
      <c r="V653" s="51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>
        <f t="shared" si="46"/>
        <v>0</v>
      </c>
      <c r="AL653" s="50">
        <f t="shared" si="44"/>
        <v>9</v>
      </c>
      <c r="AM653" s="56" t="s">
        <v>1804</v>
      </c>
    </row>
    <row r="654" spans="1:87" x14ac:dyDescent="0.25">
      <c r="A654" s="75" t="s">
        <v>1597</v>
      </c>
      <c r="B654" s="111" t="s">
        <v>1598</v>
      </c>
      <c r="C654" s="37"/>
      <c r="D654" s="127"/>
      <c r="E654" s="48">
        <v>19.774999999999999</v>
      </c>
      <c r="F654" s="55"/>
      <c r="G654" s="37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>
        <f t="shared" si="45"/>
        <v>19.774999999999999</v>
      </c>
      <c r="T654" s="50"/>
      <c r="U654" s="50"/>
      <c r="V654" s="51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>
        <f>0.004</f>
        <v>4.0000000000000001E-3</v>
      </c>
      <c r="AJ654" s="50"/>
      <c r="AK654" s="50">
        <f t="shared" si="46"/>
        <v>4.0000000000000001E-3</v>
      </c>
      <c r="AL654" s="50">
        <f t="shared" si="44"/>
        <v>19.770999999999997</v>
      </c>
      <c r="AM654" s="56" t="s">
        <v>1789</v>
      </c>
    </row>
    <row r="655" spans="1:87" x14ac:dyDescent="0.25">
      <c r="A655" s="212" t="s">
        <v>1599</v>
      </c>
      <c r="B655" s="213"/>
      <c r="C655" s="213"/>
      <c r="D655" s="36"/>
      <c r="E655" s="48">
        <v>0</v>
      </c>
      <c r="F655" s="55"/>
      <c r="G655" s="37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>
        <f t="shared" si="45"/>
        <v>0</v>
      </c>
      <c r="T655" s="50"/>
      <c r="U655" s="50"/>
      <c r="V655" s="51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>
        <f t="shared" si="46"/>
        <v>0</v>
      </c>
      <c r="AL655" s="50">
        <f t="shared" si="44"/>
        <v>0</v>
      </c>
      <c r="AM655" s="56"/>
    </row>
    <row r="656" spans="1:87" x14ac:dyDescent="0.25">
      <c r="A656" s="75" t="s">
        <v>1600</v>
      </c>
      <c r="B656" s="111" t="s">
        <v>1601</v>
      </c>
      <c r="C656" s="37" t="s">
        <v>2405</v>
      </c>
      <c r="D656" s="127" t="s">
        <v>447</v>
      </c>
      <c r="E656" s="48">
        <v>0.37999999999999989</v>
      </c>
      <c r="F656" s="55"/>
      <c r="G656" s="37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>
        <f>2.5+2.5</f>
        <v>5</v>
      </c>
      <c r="S656" s="50">
        <f t="shared" si="45"/>
        <v>5.38</v>
      </c>
      <c r="T656" s="50">
        <f>1</f>
        <v>1</v>
      </c>
      <c r="U656" s="50"/>
      <c r="V656" s="51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>
        <v>5.95</v>
      </c>
      <c r="AL656" s="50">
        <v>1.03</v>
      </c>
      <c r="AM656" s="56" t="s">
        <v>1789</v>
      </c>
    </row>
    <row r="657" spans="1:39" x14ac:dyDescent="0.25">
      <c r="A657" s="52" t="s">
        <v>1602</v>
      </c>
      <c r="B657" s="53" t="s">
        <v>1603</v>
      </c>
      <c r="C657" s="37" t="s">
        <v>2406</v>
      </c>
      <c r="D657" s="54" t="s">
        <v>447</v>
      </c>
      <c r="E657" s="48">
        <v>5</v>
      </c>
      <c r="F657" s="55"/>
      <c r="G657" s="37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>
        <f t="shared" si="45"/>
        <v>5</v>
      </c>
      <c r="T657" s="50"/>
      <c r="U657" s="50"/>
      <c r="V657" s="51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>
        <f t="shared" si="46"/>
        <v>0</v>
      </c>
      <c r="AL657" s="50">
        <f t="shared" si="44"/>
        <v>5</v>
      </c>
      <c r="AM657" s="56" t="s">
        <v>1789</v>
      </c>
    </row>
    <row r="658" spans="1:39" x14ac:dyDescent="0.25">
      <c r="A658" s="52" t="s">
        <v>1604</v>
      </c>
      <c r="B658" s="53" t="s">
        <v>1605</v>
      </c>
      <c r="C658" s="37"/>
      <c r="D658" s="54" t="s">
        <v>447</v>
      </c>
      <c r="E658" s="48">
        <v>750</v>
      </c>
      <c r="F658" s="55"/>
      <c r="G658" s="37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>
        <f t="shared" si="45"/>
        <v>750</v>
      </c>
      <c r="T658" s="50"/>
      <c r="U658" s="50"/>
      <c r="V658" s="51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>
        <f t="shared" si="46"/>
        <v>0</v>
      </c>
      <c r="AL658" s="50">
        <f t="shared" si="44"/>
        <v>750</v>
      </c>
      <c r="AM658" s="56" t="s">
        <v>1796</v>
      </c>
    </row>
    <row r="659" spans="1:39" x14ac:dyDescent="0.25">
      <c r="A659" s="52" t="s">
        <v>1606</v>
      </c>
      <c r="B659" s="53" t="s">
        <v>1607</v>
      </c>
      <c r="C659" s="37" t="s">
        <v>1608</v>
      </c>
      <c r="D659" s="54" t="s">
        <v>447</v>
      </c>
      <c r="E659" s="48">
        <v>1</v>
      </c>
      <c r="F659" s="55"/>
      <c r="G659" s="37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>
        <f t="shared" si="45"/>
        <v>1</v>
      </c>
      <c r="T659" s="50"/>
      <c r="U659" s="50"/>
      <c r="V659" s="51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>
        <v>0</v>
      </c>
      <c r="AL659" s="50">
        <f t="shared" si="44"/>
        <v>1</v>
      </c>
      <c r="AM659" s="56" t="s">
        <v>1796</v>
      </c>
    </row>
    <row r="660" spans="1:39" x14ac:dyDescent="0.25">
      <c r="A660" s="212" t="s">
        <v>1609</v>
      </c>
      <c r="B660" s="213"/>
      <c r="C660" s="214"/>
      <c r="D660" s="36"/>
      <c r="E660" s="48">
        <v>0</v>
      </c>
      <c r="F660" s="55"/>
      <c r="G660" s="37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>
        <f t="shared" si="45"/>
        <v>0</v>
      </c>
      <c r="T660" s="50"/>
      <c r="U660" s="50"/>
      <c r="V660" s="51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>
        <f t="shared" ref="AK660:AK667" si="47">SUM(T660:AJ660)</f>
        <v>0</v>
      </c>
      <c r="AL660" s="50">
        <f t="shared" si="44"/>
        <v>0</v>
      </c>
      <c r="AM660" s="56"/>
    </row>
    <row r="661" spans="1:39" x14ac:dyDescent="0.25">
      <c r="A661" s="52" t="s">
        <v>1610</v>
      </c>
      <c r="B661" s="53" t="s">
        <v>1611</v>
      </c>
      <c r="C661" s="56" t="s">
        <v>2407</v>
      </c>
      <c r="D661" s="127" t="s">
        <v>477</v>
      </c>
      <c r="E661" s="48">
        <v>0.99999999999999989</v>
      </c>
      <c r="F661" s="55"/>
      <c r="G661" s="37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>
        <f t="shared" si="45"/>
        <v>0.99999999999999989</v>
      </c>
      <c r="T661" s="50"/>
      <c r="U661" s="50"/>
      <c r="V661" s="51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>
        <f t="shared" si="47"/>
        <v>0</v>
      </c>
      <c r="AL661" s="50">
        <f t="shared" si="44"/>
        <v>0.99999999999999989</v>
      </c>
      <c r="AM661" s="56" t="s">
        <v>1789</v>
      </c>
    </row>
    <row r="662" spans="1:39" x14ac:dyDescent="0.25">
      <c r="A662" s="52" t="s">
        <v>1612</v>
      </c>
      <c r="B662" s="53" t="s">
        <v>1613</v>
      </c>
      <c r="C662" s="37"/>
      <c r="D662" s="54" t="s">
        <v>581</v>
      </c>
      <c r="E662" s="48">
        <v>850</v>
      </c>
      <c r="F662" s="55"/>
      <c r="G662" s="37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>
        <f t="shared" si="45"/>
        <v>850</v>
      </c>
      <c r="T662" s="50"/>
      <c r="U662" s="50"/>
      <c r="V662" s="51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>
        <f t="shared" si="47"/>
        <v>0</v>
      </c>
      <c r="AL662" s="50">
        <f t="shared" si="44"/>
        <v>850</v>
      </c>
      <c r="AM662" s="56" t="s">
        <v>1787</v>
      </c>
    </row>
    <row r="663" spans="1:39" x14ac:dyDescent="0.25">
      <c r="A663" s="52" t="s">
        <v>1614</v>
      </c>
      <c r="B663" s="53" t="s">
        <v>1615</v>
      </c>
      <c r="C663" s="37"/>
      <c r="D663" s="54" t="s">
        <v>581</v>
      </c>
      <c r="E663" s="48">
        <v>200</v>
      </c>
      <c r="F663" s="55"/>
      <c r="G663" s="37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>
        <f t="shared" si="45"/>
        <v>200</v>
      </c>
      <c r="T663" s="50"/>
      <c r="U663" s="50"/>
      <c r="V663" s="51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>
        <f t="shared" si="47"/>
        <v>0</v>
      </c>
      <c r="AL663" s="50">
        <f t="shared" si="44"/>
        <v>200</v>
      </c>
      <c r="AM663" s="56" t="s">
        <v>1787</v>
      </c>
    </row>
    <row r="664" spans="1:39" x14ac:dyDescent="0.25">
      <c r="A664" s="212" t="s">
        <v>1616</v>
      </c>
      <c r="B664" s="213"/>
      <c r="C664" s="214"/>
      <c r="D664" s="47"/>
      <c r="E664" s="48">
        <v>0</v>
      </c>
      <c r="F664" s="55"/>
      <c r="G664" s="37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>
        <f t="shared" si="45"/>
        <v>0</v>
      </c>
      <c r="T664" s="50"/>
      <c r="U664" s="50"/>
      <c r="V664" s="51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>
        <f t="shared" si="47"/>
        <v>0</v>
      </c>
      <c r="AL664" s="50">
        <f t="shared" si="44"/>
        <v>0</v>
      </c>
      <c r="AM664" s="56"/>
    </row>
    <row r="665" spans="1:39" x14ac:dyDescent="0.25">
      <c r="A665" s="52" t="s">
        <v>1617</v>
      </c>
      <c r="B665" s="53" t="s">
        <v>1618</v>
      </c>
      <c r="C665" s="127" t="s">
        <v>2408</v>
      </c>
      <c r="D665" s="127" t="s">
        <v>447</v>
      </c>
      <c r="E665" s="48">
        <v>4.7</v>
      </c>
      <c r="F665" s="55"/>
      <c r="G665" s="37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>
        <f t="shared" si="45"/>
        <v>4.7</v>
      </c>
      <c r="T665" s="50"/>
      <c r="U665" s="50"/>
      <c r="V665" s="51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>
        <f t="shared" si="47"/>
        <v>0</v>
      </c>
      <c r="AL665" s="50">
        <f t="shared" si="44"/>
        <v>4.7</v>
      </c>
      <c r="AM665" s="56" t="s">
        <v>1789</v>
      </c>
    </row>
    <row r="666" spans="1:39" x14ac:dyDescent="0.25">
      <c r="A666" s="52" t="s">
        <v>1619</v>
      </c>
      <c r="B666" s="53" t="s">
        <v>1620</v>
      </c>
      <c r="C666" s="37"/>
      <c r="D666" s="54" t="s">
        <v>447</v>
      </c>
      <c r="E666" s="48">
        <v>3.0889999999999995</v>
      </c>
      <c r="F666" s="71"/>
      <c r="G666" s="4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>
        <f>5</f>
        <v>5</v>
      </c>
      <c r="S666" s="50">
        <f t="shared" si="45"/>
        <v>8.0889999999999986</v>
      </c>
      <c r="T666" s="50"/>
      <c r="U666" s="50"/>
      <c r="V666" s="51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>
        <f t="shared" si="47"/>
        <v>0</v>
      </c>
      <c r="AL666" s="50">
        <f t="shared" si="44"/>
        <v>8.0889999999999986</v>
      </c>
      <c r="AM666" s="56" t="s">
        <v>1789</v>
      </c>
    </row>
    <row r="667" spans="1:39" x14ac:dyDescent="0.25">
      <c r="A667" s="52" t="s">
        <v>1621</v>
      </c>
      <c r="B667" s="53" t="s">
        <v>1622</v>
      </c>
      <c r="C667" s="37" t="s">
        <v>2408</v>
      </c>
      <c r="D667" s="54" t="s">
        <v>447</v>
      </c>
      <c r="E667" s="48">
        <v>1</v>
      </c>
      <c r="F667" s="55"/>
      <c r="G667" s="37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>
        <f t="shared" si="45"/>
        <v>1</v>
      </c>
      <c r="T667" s="50"/>
      <c r="U667" s="50"/>
      <c r="V667" s="51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>
        <f t="shared" si="47"/>
        <v>0</v>
      </c>
      <c r="AL667" s="50">
        <f t="shared" si="44"/>
        <v>1</v>
      </c>
      <c r="AM667" s="56" t="s">
        <v>1796</v>
      </c>
    </row>
    <row r="668" spans="1:39" x14ac:dyDescent="0.25">
      <c r="A668" s="59" t="s">
        <v>1836</v>
      </c>
      <c r="B668" s="72" t="s">
        <v>1838</v>
      </c>
      <c r="C668" s="87"/>
      <c r="D668" s="142" t="s">
        <v>435</v>
      </c>
      <c r="E668" s="48">
        <v>1000</v>
      </c>
      <c r="F668" s="86"/>
      <c r="G668" s="87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>
        <f t="shared" si="45"/>
        <v>1000</v>
      </c>
      <c r="T668" s="88"/>
      <c r="U668" s="88"/>
      <c r="V668" s="89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  <c r="AH668" s="88"/>
      <c r="AI668" s="88"/>
      <c r="AJ668" s="88"/>
      <c r="AK668" s="88" t="e">
        <f>T668+U668+V668+W668+X668+Y668+Z668+AA668+AB668+AC668+AD668+AE668+AG668+AH668+#REF!</f>
        <v>#REF!</v>
      </c>
      <c r="AL668" s="88" t="e">
        <f t="shared" si="44"/>
        <v>#REF!</v>
      </c>
      <c r="AM668" s="56" t="s">
        <v>1787</v>
      </c>
    </row>
    <row r="669" spans="1:39" x14ac:dyDescent="0.25">
      <c r="A669" s="52" t="s">
        <v>1837</v>
      </c>
      <c r="B669" s="53" t="s">
        <v>1839</v>
      </c>
      <c r="C669" s="37"/>
      <c r="D669" s="54" t="s">
        <v>435</v>
      </c>
      <c r="E669" s="48">
        <v>1000</v>
      </c>
      <c r="F669" s="55"/>
      <c r="G669" s="37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>
        <f t="shared" si="45"/>
        <v>1000</v>
      </c>
      <c r="T669" s="50"/>
      <c r="U669" s="50"/>
      <c r="V669" s="51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 t="e">
        <f>T669+U669+V669+W669+X669+Y669+Z669+AA669+AB669+AC669+AD669+AE669+AG669+AH669+#REF!</f>
        <v>#REF!</v>
      </c>
      <c r="AL669" s="50" t="e">
        <f t="shared" si="44"/>
        <v>#REF!</v>
      </c>
      <c r="AM669" s="56" t="s">
        <v>1787</v>
      </c>
    </row>
    <row r="670" spans="1:39" x14ac:dyDescent="0.25">
      <c r="A670" s="52" t="s">
        <v>1881</v>
      </c>
      <c r="B670" s="53" t="s">
        <v>1882</v>
      </c>
      <c r="C670" s="37"/>
      <c r="D670" s="54" t="s">
        <v>447</v>
      </c>
      <c r="E670" s="48">
        <v>2.5</v>
      </c>
      <c r="F670" s="55"/>
      <c r="G670" s="37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>
        <f t="shared" si="45"/>
        <v>2.5</v>
      </c>
      <c r="T670" s="50"/>
      <c r="U670" s="50"/>
      <c r="V670" s="51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>
        <f t="shared" ref="AK670:AK701" si="48">SUM(T670:AJ670)</f>
        <v>0</v>
      </c>
      <c r="AL670" s="50">
        <f t="shared" si="44"/>
        <v>2.5</v>
      </c>
      <c r="AM670" s="56" t="s">
        <v>1789</v>
      </c>
    </row>
    <row r="671" spans="1:39" x14ac:dyDescent="0.25">
      <c r="A671" s="212" t="s">
        <v>1623</v>
      </c>
      <c r="B671" s="213"/>
      <c r="C671" s="214"/>
      <c r="D671" s="126"/>
      <c r="E671" s="48">
        <v>0</v>
      </c>
      <c r="F671" s="92"/>
      <c r="G671" s="93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>
        <f t="shared" si="45"/>
        <v>0</v>
      </c>
      <c r="T671" s="94"/>
      <c r="U671" s="94"/>
      <c r="V671" s="95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>
        <f t="shared" si="48"/>
        <v>0</v>
      </c>
      <c r="AL671" s="94">
        <f t="shared" si="44"/>
        <v>0</v>
      </c>
      <c r="AM671" s="56"/>
    </row>
    <row r="672" spans="1:39" x14ac:dyDescent="0.25">
      <c r="A672" s="52" t="s">
        <v>1624</v>
      </c>
      <c r="B672" s="53" t="s">
        <v>1625</v>
      </c>
      <c r="C672" s="37"/>
      <c r="D672" s="54" t="s">
        <v>447</v>
      </c>
      <c r="E672" s="48">
        <v>0</v>
      </c>
      <c r="F672" s="92"/>
      <c r="G672" s="93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>
        <f t="shared" ref="S672:S703" si="49">SUM(E672:R672)</f>
        <v>0</v>
      </c>
      <c r="T672" s="94"/>
      <c r="U672" s="94"/>
      <c r="V672" s="95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>
        <f t="shared" si="48"/>
        <v>0</v>
      </c>
      <c r="AL672" s="94">
        <f t="shared" si="44"/>
        <v>0</v>
      </c>
      <c r="AM672" s="56" t="s">
        <v>1789</v>
      </c>
    </row>
    <row r="673" spans="1:39" x14ac:dyDescent="0.25">
      <c r="A673" s="212" t="s">
        <v>1626</v>
      </c>
      <c r="B673" s="213"/>
      <c r="C673" s="214"/>
      <c r="D673" s="47"/>
      <c r="E673" s="48">
        <v>0</v>
      </c>
      <c r="F673" s="55"/>
      <c r="G673" s="37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>
        <f t="shared" si="49"/>
        <v>0</v>
      </c>
      <c r="T673" s="50"/>
      <c r="U673" s="50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>
        <f t="shared" si="48"/>
        <v>0</v>
      </c>
      <c r="AL673" s="50">
        <f t="shared" si="44"/>
        <v>0</v>
      </c>
      <c r="AM673" s="56"/>
    </row>
    <row r="674" spans="1:39" x14ac:dyDescent="0.25">
      <c r="A674" s="52" t="s">
        <v>1627</v>
      </c>
      <c r="B674" s="53" t="s">
        <v>1628</v>
      </c>
      <c r="C674" s="56" t="s">
        <v>2409</v>
      </c>
      <c r="D674" s="54" t="s">
        <v>477</v>
      </c>
      <c r="E674" s="48">
        <v>28309.5</v>
      </c>
      <c r="F674" s="55"/>
      <c r="G674" s="37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>
        <f t="shared" si="49"/>
        <v>28309.5</v>
      </c>
      <c r="T674" s="50"/>
      <c r="U674" s="50"/>
      <c r="V674" s="51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>
        <v>500</v>
      </c>
      <c r="AL674" s="50">
        <f>S674-AK674</f>
        <v>27809.5</v>
      </c>
      <c r="AM674" s="56" t="s">
        <v>1787</v>
      </c>
    </row>
    <row r="675" spans="1:39" x14ac:dyDescent="0.25">
      <c r="A675" s="52" t="s">
        <v>1629</v>
      </c>
      <c r="B675" s="53" t="s">
        <v>1630</v>
      </c>
      <c r="C675" s="56" t="s">
        <v>2410</v>
      </c>
      <c r="D675" s="54" t="s">
        <v>468</v>
      </c>
      <c r="E675" s="48">
        <v>1</v>
      </c>
      <c r="F675" s="55"/>
      <c r="G675" s="37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>
        <f t="shared" si="49"/>
        <v>1</v>
      </c>
      <c r="T675" s="50"/>
      <c r="U675" s="50"/>
      <c r="V675" s="51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>
        <f t="shared" si="48"/>
        <v>0</v>
      </c>
      <c r="AL675" s="50">
        <f t="shared" si="44"/>
        <v>1</v>
      </c>
      <c r="AM675" s="56" t="s">
        <v>1789</v>
      </c>
    </row>
    <row r="676" spans="1:39" x14ac:dyDescent="0.25">
      <c r="A676" s="52" t="s">
        <v>1631</v>
      </c>
      <c r="B676" s="53" t="s">
        <v>1632</v>
      </c>
      <c r="C676" s="37" t="s">
        <v>2411</v>
      </c>
      <c r="D676" s="54" t="s">
        <v>447</v>
      </c>
      <c r="E676" s="48">
        <v>200</v>
      </c>
      <c r="F676" s="55"/>
      <c r="G676" s="37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>
        <f t="shared" si="49"/>
        <v>200</v>
      </c>
      <c r="T676" s="50"/>
      <c r="U676" s="50"/>
      <c r="V676" s="51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>
        <f t="shared" si="48"/>
        <v>0</v>
      </c>
      <c r="AL676" s="50">
        <f t="shared" si="44"/>
        <v>200</v>
      </c>
      <c r="AM676" s="56" t="s">
        <v>1787</v>
      </c>
    </row>
    <row r="677" spans="1:39" x14ac:dyDescent="0.25">
      <c r="A677" s="52" t="s">
        <v>1633</v>
      </c>
      <c r="B677" s="53" t="s">
        <v>1634</v>
      </c>
      <c r="C677" s="37" t="s">
        <v>1635</v>
      </c>
      <c r="D677" s="54" t="s">
        <v>447</v>
      </c>
      <c r="E677" s="48">
        <v>300</v>
      </c>
      <c r="F677" s="55"/>
      <c r="G677" s="37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>
        <f t="shared" si="49"/>
        <v>300</v>
      </c>
      <c r="T677" s="50"/>
      <c r="U677" s="50"/>
      <c r="V677" s="51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>
        <f t="shared" si="48"/>
        <v>0</v>
      </c>
      <c r="AL677" s="50">
        <f t="shared" si="44"/>
        <v>300</v>
      </c>
      <c r="AM677" s="56" t="s">
        <v>1787</v>
      </c>
    </row>
    <row r="678" spans="1:39" x14ac:dyDescent="0.25">
      <c r="A678" s="52" t="s">
        <v>1636</v>
      </c>
      <c r="B678" s="53" t="s">
        <v>1637</v>
      </c>
      <c r="C678" s="37" t="s">
        <v>2412</v>
      </c>
      <c r="D678" s="54" t="s">
        <v>581</v>
      </c>
      <c r="E678" s="48">
        <v>1565</v>
      </c>
      <c r="F678" s="55"/>
      <c r="G678" s="37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>
        <f t="shared" si="49"/>
        <v>1565</v>
      </c>
      <c r="T678" s="50"/>
      <c r="U678" s="50"/>
      <c r="V678" s="51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>
        <v>50</v>
      </c>
      <c r="AL678" s="50">
        <f t="shared" si="44"/>
        <v>1515</v>
      </c>
      <c r="AM678" s="56" t="s">
        <v>1787</v>
      </c>
    </row>
    <row r="679" spans="1:39" x14ac:dyDescent="0.25">
      <c r="A679" s="52" t="s">
        <v>1638</v>
      </c>
      <c r="B679" s="53" t="s">
        <v>1639</v>
      </c>
      <c r="C679" s="56" t="s">
        <v>2402</v>
      </c>
      <c r="D679" s="54" t="s">
        <v>468</v>
      </c>
      <c r="E679" s="48">
        <v>480</v>
      </c>
      <c r="F679" s="55"/>
      <c r="G679" s="37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>
        <f t="shared" si="49"/>
        <v>480</v>
      </c>
      <c r="T679" s="50"/>
      <c r="U679" s="50"/>
      <c r="V679" s="51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>
        <f t="shared" si="48"/>
        <v>0</v>
      </c>
      <c r="AL679" s="50">
        <f t="shared" si="44"/>
        <v>480</v>
      </c>
      <c r="AM679" s="56" t="s">
        <v>1787</v>
      </c>
    </row>
    <row r="680" spans="1:39" x14ac:dyDescent="0.25">
      <c r="A680" s="52" t="s">
        <v>1640</v>
      </c>
      <c r="B680" s="53" t="s">
        <v>1641</v>
      </c>
      <c r="C680" s="56" t="s">
        <v>2411</v>
      </c>
      <c r="D680" s="54" t="s">
        <v>435</v>
      </c>
      <c r="E680" s="48">
        <v>50</v>
      </c>
      <c r="F680" s="55"/>
      <c r="G680" s="37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>
        <f t="shared" si="49"/>
        <v>50</v>
      </c>
      <c r="T680" s="50"/>
      <c r="U680" s="50"/>
      <c r="V680" s="51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>
        <f t="shared" si="48"/>
        <v>0</v>
      </c>
      <c r="AL680" s="50">
        <f t="shared" si="44"/>
        <v>50</v>
      </c>
      <c r="AM680" s="56" t="s">
        <v>1787</v>
      </c>
    </row>
    <row r="681" spans="1:39" x14ac:dyDescent="0.25">
      <c r="A681" s="52" t="s">
        <v>1642</v>
      </c>
      <c r="B681" s="53" t="s">
        <v>1643</v>
      </c>
      <c r="C681" s="56" t="s">
        <v>2413</v>
      </c>
      <c r="D681" s="54" t="s">
        <v>435</v>
      </c>
      <c r="E681" s="48">
        <v>100</v>
      </c>
      <c r="F681" s="55"/>
      <c r="G681" s="37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>
        <f t="shared" si="49"/>
        <v>100</v>
      </c>
      <c r="T681" s="50"/>
      <c r="U681" s="50"/>
      <c r="V681" s="51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>
        <f t="shared" si="48"/>
        <v>0</v>
      </c>
      <c r="AL681" s="50">
        <f t="shared" si="44"/>
        <v>100</v>
      </c>
      <c r="AM681" s="56" t="s">
        <v>1787</v>
      </c>
    </row>
    <row r="682" spans="1:39" x14ac:dyDescent="0.25">
      <c r="A682" s="52" t="s">
        <v>1644</v>
      </c>
      <c r="B682" s="53" t="s">
        <v>1645</v>
      </c>
      <c r="C682" s="56" t="s">
        <v>2411</v>
      </c>
      <c r="D682" s="54" t="s">
        <v>435</v>
      </c>
      <c r="E682" s="48">
        <v>400</v>
      </c>
      <c r="F682" s="55"/>
      <c r="G682" s="37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>
        <f t="shared" si="49"/>
        <v>400</v>
      </c>
      <c r="T682" s="50"/>
      <c r="U682" s="50"/>
      <c r="V682" s="51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>
        <f t="shared" si="48"/>
        <v>0</v>
      </c>
      <c r="AL682" s="50">
        <f t="shared" si="44"/>
        <v>400</v>
      </c>
      <c r="AM682" s="56" t="s">
        <v>1787</v>
      </c>
    </row>
    <row r="683" spans="1:39" x14ac:dyDescent="0.25">
      <c r="A683" s="52" t="s">
        <v>1646</v>
      </c>
      <c r="B683" s="53" t="s">
        <v>1647</v>
      </c>
      <c r="C683" s="56"/>
      <c r="D683" s="54"/>
      <c r="E683" s="48">
        <v>0</v>
      </c>
      <c r="F683" s="55"/>
      <c r="G683" s="37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>
        <f t="shared" si="49"/>
        <v>0</v>
      </c>
      <c r="T683" s="50"/>
      <c r="U683" s="50"/>
      <c r="V683" s="51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>
        <f t="shared" si="48"/>
        <v>0</v>
      </c>
      <c r="AL683" s="50">
        <f t="shared" si="44"/>
        <v>0</v>
      </c>
      <c r="AM683" s="56" t="s">
        <v>1787</v>
      </c>
    </row>
    <row r="684" spans="1:39" x14ac:dyDescent="0.25">
      <c r="A684" s="52" t="s">
        <v>1648</v>
      </c>
      <c r="B684" s="53" t="s">
        <v>1649</v>
      </c>
      <c r="C684" s="56"/>
      <c r="D684" s="127"/>
      <c r="E684" s="48">
        <v>250</v>
      </c>
      <c r="F684" s="55"/>
      <c r="G684" s="37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>
        <f t="shared" si="49"/>
        <v>250</v>
      </c>
      <c r="T684" s="50"/>
      <c r="U684" s="50"/>
      <c r="V684" s="51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>
        <f t="shared" si="48"/>
        <v>0</v>
      </c>
      <c r="AL684" s="50">
        <f t="shared" si="44"/>
        <v>250</v>
      </c>
      <c r="AM684" s="56" t="s">
        <v>1787</v>
      </c>
    </row>
    <row r="685" spans="1:39" x14ac:dyDescent="0.25">
      <c r="A685" s="52" t="s">
        <v>1650</v>
      </c>
      <c r="B685" s="53" t="s">
        <v>1651</v>
      </c>
      <c r="C685" s="62" t="s">
        <v>2414</v>
      </c>
      <c r="D685" s="127" t="s">
        <v>468</v>
      </c>
      <c r="E685" s="48">
        <v>600</v>
      </c>
      <c r="F685" s="55"/>
      <c r="G685" s="37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>
        <f t="shared" si="49"/>
        <v>600</v>
      </c>
      <c r="T685" s="50"/>
      <c r="U685" s="50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>
        <v>5</v>
      </c>
      <c r="AL685" s="50">
        <f t="shared" si="44"/>
        <v>595</v>
      </c>
      <c r="AM685" s="56" t="s">
        <v>1787</v>
      </c>
    </row>
    <row r="686" spans="1:39" x14ac:dyDescent="0.25">
      <c r="A686" s="52" t="s">
        <v>1652</v>
      </c>
      <c r="B686" s="53" t="s">
        <v>1653</v>
      </c>
      <c r="C686" s="62" t="s">
        <v>1654</v>
      </c>
      <c r="D686" s="151" t="s">
        <v>468</v>
      </c>
      <c r="E686" s="48">
        <v>497</v>
      </c>
      <c r="F686" s="86"/>
      <c r="G686" s="87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>
        <f t="shared" si="49"/>
        <v>497</v>
      </c>
      <c r="T686" s="88"/>
      <c r="U686" s="88"/>
      <c r="V686" s="89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>
        <f t="shared" si="48"/>
        <v>0</v>
      </c>
      <c r="AL686" s="88">
        <f t="shared" si="44"/>
        <v>497</v>
      </c>
      <c r="AM686" s="56" t="s">
        <v>1787</v>
      </c>
    </row>
    <row r="687" spans="1:39" x14ac:dyDescent="0.25">
      <c r="A687" s="212" t="s">
        <v>1655</v>
      </c>
      <c r="B687" s="213"/>
      <c r="C687" s="214"/>
      <c r="D687" s="47"/>
      <c r="E687" s="48">
        <v>0</v>
      </c>
      <c r="F687" s="55"/>
      <c r="G687" s="37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>
        <f t="shared" si="49"/>
        <v>0</v>
      </c>
      <c r="T687" s="50"/>
      <c r="U687" s="50"/>
      <c r="V687" s="51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>
        <f t="shared" si="48"/>
        <v>0</v>
      </c>
      <c r="AL687" s="50">
        <f t="shared" si="44"/>
        <v>0</v>
      </c>
      <c r="AM687" s="56"/>
    </row>
    <row r="688" spans="1:39" x14ac:dyDescent="0.25">
      <c r="A688" s="52" t="s">
        <v>1656</v>
      </c>
      <c r="B688" s="53" t="s">
        <v>1657</v>
      </c>
      <c r="C688" s="56" t="s">
        <v>1658</v>
      </c>
      <c r="D688" s="150" t="s">
        <v>435</v>
      </c>
      <c r="E688" s="48">
        <v>0</v>
      </c>
      <c r="F688" s="92"/>
      <c r="G688" s="93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>
        <f t="shared" si="49"/>
        <v>0</v>
      </c>
      <c r="T688" s="94"/>
      <c r="U688" s="94"/>
      <c r="V688" s="95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>
        <f t="shared" si="48"/>
        <v>0</v>
      </c>
      <c r="AL688" s="94">
        <f t="shared" si="44"/>
        <v>0</v>
      </c>
      <c r="AM688" s="56" t="s">
        <v>1789</v>
      </c>
    </row>
    <row r="689" spans="1:39" x14ac:dyDescent="0.25">
      <c r="A689" s="52" t="s">
        <v>1659</v>
      </c>
      <c r="B689" s="53" t="s">
        <v>1660</v>
      </c>
      <c r="C689" s="56" t="s">
        <v>1658</v>
      </c>
      <c r="D689" s="54" t="s">
        <v>435</v>
      </c>
      <c r="E689" s="48">
        <v>188.6</v>
      </c>
      <c r="F689" s="55"/>
      <c r="G689" s="37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>
        <f t="shared" si="49"/>
        <v>188.6</v>
      </c>
      <c r="T689" s="50">
        <f>20</f>
        <v>20</v>
      </c>
      <c r="U689" s="50"/>
      <c r="V689" s="51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>
        <f t="shared" si="48"/>
        <v>20</v>
      </c>
      <c r="AL689" s="50">
        <f t="shared" si="44"/>
        <v>168.6</v>
      </c>
      <c r="AM689" s="56" t="s">
        <v>1787</v>
      </c>
    </row>
    <row r="690" spans="1:39" x14ac:dyDescent="0.25">
      <c r="A690" s="52" t="s">
        <v>1661</v>
      </c>
      <c r="B690" s="128" t="s">
        <v>1662</v>
      </c>
      <c r="C690" s="56"/>
      <c r="D690" s="54" t="s">
        <v>1513</v>
      </c>
      <c r="E690" s="48">
        <v>100</v>
      </c>
      <c r="F690" s="55"/>
      <c r="G690" s="37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>
        <f t="shared" si="49"/>
        <v>100</v>
      </c>
      <c r="T690" s="50"/>
      <c r="U690" s="50"/>
      <c r="V690" s="51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>
        <f t="shared" si="48"/>
        <v>0</v>
      </c>
      <c r="AL690" s="50">
        <f t="shared" si="44"/>
        <v>100</v>
      </c>
      <c r="AM690" s="56" t="s">
        <v>1787</v>
      </c>
    </row>
    <row r="691" spans="1:39" x14ac:dyDescent="0.25">
      <c r="A691" s="52" t="s">
        <v>1663</v>
      </c>
      <c r="B691" s="53" t="s">
        <v>1664</v>
      </c>
      <c r="C691" s="56"/>
      <c r="D691" s="127"/>
      <c r="E691" s="48">
        <v>0</v>
      </c>
      <c r="F691" s="55"/>
      <c r="G691" s="37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>
        <f t="shared" si="49"/>
        <v>0</v>
      </c>
      <c r="T691" s="50"/>
      <c r="U691" s="50"/>
      <c r="V691" s="51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>
        <f t="shared" si="48"/>
        <v>0</v>
      </c>
      <c r="AL691" s="50">
        <f t="shared" si="44"/>
        <v>0</v>
      </c>
      <c r="AM691" s="56" t="s">
        <v>1787</v>
      </c>
    </row>
    <row r="692" spans="1:39" x14ac:dyDescent="0.25">
      <c r="A692" s="52" t="s">
        <v>1665</v>
      </c>
      <c r="B692" s="53" t="s">
        <v>1666</v>
      </c>
      <c r="C692" s="56"/>
      <c r="D692" s="127" t="s">
        <v>1513</v>
      </c>
      <c r="E692" s="48">
        <v>0</v>
      </c>
      <c r="F692" s="55"/>
      <c r="G692" s="37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>
        <f t="shared" si="49"/>
        <v>0</v>
      </c>
      <c r="T692" s="50"/>
      <c r="U692" s="50"/>
      <c r="V692" s="51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>
        <f t="shared" si="48"/>
        <v>0</v>
      </c>
      <c r="AL692" s="50">
        <f t="shared" si="44"/>
        <v>0</v>
      </c>
      <c r="AM692" s="56" t="s">
        <v>1794</v>
      </c>
    </row>
    <row r="693" spans="1:39" x14ac:dyDescent="0.25">
      <c r="A693" s="212" t="s">
        <v>1667</v>
      </c>
      <c r="B693" s="213"/>
      <c r="C693" s="213"/>
      <c r="D693" s="36"/>
      <c r="E693" s="48">
        <v>0</v>
      </c>
      <c r="F693" s="55"/>
      <c r="G693" s="37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>
        <f t="shared" si="49"/>
        <v>0</v>
      </c>
      <c r="T693" s="50"/>
      <c r="U693" s="50"/>
      <c r="V693" s="51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>
        <f t="shared" si="48"/>
        <v>0</v>
      </c>
      <c r="AL693" s="50">
        <f t="shared" si="44"/>
        <v>0</v>
      </c>
      <c r="AM693" s="56"/>
    </row>
    <row r="694" spans="1:39" x14ac:dyDescent="0.25">
      <c r="A694" s="52" t="s">
        <v>1668</v>
      </c>
      <c r="B694" s="53" t="s">
        <v>1669</v>
      </c>
      <c r="C694" s="56" t="s">
        <v>2415</v>
      </c>
      <c r="D694" s="127" t="s">
        <v>435</v>
      </c>
      <c r="E694" s="48">
        <v>1278.5</v>
      </c>
      <c r="F694" s="76"/>
      <c r="G694" s="56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>
        <f t="shared" si="49"/>
        <v>1278.5</v>
      </c>
      <c r="T694" s="50"/>
      <c r="U694" s="50"/>
      <c r="V694" s="51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>
        <f t="shared" si="48"/>
        <v>0</v>
      </c>
      <c r="AL694" s="50">
        <f t="shared" si="44"/>
        <v>1278.5</v>
      </c>
      <c r="AM694" s="56" t="s">
        <v>1797</v>
      </c>
    </row>
    <row r="695" spans="1:39" x14ac:dyDescent="0.25">
      <c r="A695" s="52" t="s">
        <v>1670</v>
      </c>
      <c r="B695" s="53" t="s">
        <v>1671</v>
      </c>
      <c r="C695" s="62" t="s">
        <v>2416</v>
      </c>
      <c r="D695" s="54" t="s">
        <v>435</v>
      </c>
      <c r="E695" s="48">
        <v>1423</v>
      </c>
      <c r="F695" s="55"/>
      <c r="G695" s="37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>
        <f t="shared" si="49"/>
        <v>1423</v>
      </c>
      <c r="T695" s="50"/>
      <c r="U695" s="50"/>
      <c r="V695" s="51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>
        <f t="shared" si="48"/>
        <v>0</v>
      </c>
      <c r="AL695" s="50">
        <f t="shared" si="44"/>
        <v>1423</v>
      </c>
      <c r="AM695" s="56" t="s">
        <v>1797</v>
      </c>
    </row>
    <row r="696" spans="1:39" x14ac:dyDescent="0.25">
      <c r="A696" s="59" t="s">
        <v>1672</v>
      </c>
      <c r="B696" s="72" t="s">
        <v>1673</v>
      </c>
      <c r="C696" s="57" t="s">
        <v>1674</v>
      </c>
      <c r="D696" s="142" t="s">
        <v>435</v>
      </c>
      <c r="E696" s="48">
        <v>499.97</v>
      </c>
      <c r="F696" s="86"/>
      <c r="G696" s="87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>
        <f t="shared" si="49"/>
        <v>499.97</v>
      </c>
      <c r="T696" s="88"/>
      <c r="U696" s="88"/>
      <c r="V696" s="89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>
        <f t="shared" si="48"/>
        <v>0</v>
      </c>
      <c r="AL696" s="88">
        <f t="shared" si="44"/>
        <v>499.97</v>
      </c>
      <c r="AM696" s="56" t="s">
        <v>1787</v>
      </c>
    </row>
    <row r="697" spans="1:39" x14ac:dyDescent="0.25">
      <c r="A697" s="212" t="s">
        <v>1675</v>
      </c>
      <c r="B697" s="213"/>
      <c r="C697" s="214"/>
      <c r="D697" s="47"/>
      <c r="E697" s="48">
        <v>0</v>
      </c>
      <c r="F697" s="55"/>
      <c r="G697" s="37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>
        <f t="shared" si="49"/>
        <v>0</v>
      </c>
      <c r="T697" s="50"/>
      <c r="U697" s="50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>
        <f t="shared" si="48"/>
        <v>0</v>
      </c>
      <c r="AL697" s="50">
        <f t="shared" si="44"/>
        <v>0</v>
      </c>
      <c r="AM697" s="56"/>
    </row>
    <row r="698" spans="1:39" x14ac:dyDescent="0.25">
      <c r="A698" s="105" t="s">
        <v>1676</v>
      </c>
      <c r="B698" s="129" t="s">
        <v>1677</v>
      </c>
      <c r="C698" s="56"/>
      <c r="D698" s="150" t="s">
        <v>435</v>
      </c>
      <c r="E698" s="48">
        <v>1</v>
      </c>
      <c r="F698" s="92"/>
      <c r="G698" s="93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>
        <f t="shared" si="49"/>
        <v>1</v>
      </c>
      <c r="T698" s="94"/>
      <c r="U698" s="94"/>
      <c r="V698" s="95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>
        <f t="shared" si="48"/>
        <v>0</v>
      </c>
      <c r="AL698" s="94">
        <f t="shared" si="44"/>
        <v>1</v>
      </c>
      <c r="AM698" s="56"/>
    </row>
    <row r="699" spans="1:39" x14ac:dyDescent="0.25">
      <c r="A699" s="75" t="s">
        <v>1678</v>
      </c>
      <c r="B699" s="73" t="s">
        <v>1679</v>
      </c>
      <c r="C699" s="37"/>
      <c r="D699" s="54" t="s">
        <v>581</v>
      </c>
      <c r="E699" s="48">
        <v>2</v>
      </c>
      <c r="F699" s="55"/>
      <c r="G699" s="37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>
        <f t="shared" si="49"/>
        <v>2</v>
      </c>
      <c r="T699" s="50"/>
      <c r="U699" s="50"/>
      <c r="V699" s="51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>
        <f t="shared" si="48"/>
        <v>0</v>
      </c>
      <c r="AL699" s="50">
        <f t="shared" si="44"/>
        <v>2</v>
      </c>
      <c r="AM699" s="56" t="s">
        <v>1805</v>
      </c>
    </row>
    <row r="700" spans="1:39" x14ac:dyDescent="0.25">
      <c r="A700" s="75" t="s">
        <v>1680</v>
      </c>
      <c r="B700" s="73" t="s">
        <v>1681</v>
      </c>
      <c r="C700" s="56"/>
      <c r="D700" s="54" t="s">
        <v>468</v>
      </c>
      <c r="E700" s="48">
        <v>0</v>
      </c>
      <c r="F700" s="55"/>
      <c r="G700" s="37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>
        <f t="shared" si="49"/>
        <v>0</v>
      </c>
      <c r="T700" s="50"/>
      <c r="U700" s="50"/>
      <c r="V700" s="51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>
        <f t="shared" si="48"/>
        <v>0</v>
      </c>
      <c r="AL700" s="50">
        <f t="shared" ref="AL700:AL744" si="50">S700-AK700</f>
        <v>0</v>
      </c>
      <c r="AM700" s="56" t="s">
        <v>1805</v>
      </c>
    </row>
    <row r="701" spans="1:39" x14ac:dyDescent="0.25">
      <c r="A701" s="75" t="s">
        <v>1682</v>
      </c>
      <c r="B701" s="73" t="s">
        <v>1683</v>
      </c>
      <c r="C701" s="56"/>
      <c r="D701" s="54" t="s">
        <v>435</v>
      </c>
      <c r="E701" s="48">
        <v>2</v>
      </c>
      <c r="F701" s="55"/>
      <c r="G701" s="37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>
        <f t="shared" si="49"/>
        <v>2</v>
      </c>
      <c r="T701" s="50"/>
      <c r="U701" s="50"/>
      <c r="V701" s="51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>
        <f t="shared" si="48"/>
        <v>0</v>
      </c>
      <c r="AL701" s="50">
        <f t="shared" si="50"/>
        <v>2</v>
      </c>
      <c r="AM701" s="56"/>
    </row>
    <row r="702" spans="1:39" x14ac:dyDescent="0.25">
      <c r="A702" s="212" t="s">
        <v>1684</v>
      </c>
      <c r="B702" s="213"/>
      <c r="C702" s="214"/>
      <c r="D702" s="47"/>
      <c r="E702" s="48">
        <v>0</v>
      </c>
      <c r="F702" s="55"/>
      <c r="G702" s="37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>
        <f t="shared" si="49"/>
        <v>0</v>
      </c>
      <c r="T702" s="50"/>
      <c r="U702" s="50"/>
      <c r="V702" s="51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>
        <f t="shared" ref="AK702:AK719" si="51">SUM(T702:AJ702)</f>
        <v>0</v>
      </c>
      <c r="AL702" s="50">
        <f t="shared" si="50"/>
        <v>0</v>
      </c>
      <c r="AM702" s="56"/>
    </row>
    <row r="703" spans="1:39" x14ac:dyDescent="0.25">
      <c r="A703" s="75" t="s">
        <v>1685</v>
      </c>
      <c r="B703" s="53" t="s">
        <v>1686</v>
      </c>
      <c r="C703" s="37"/>
      <c r="D703" s="54"/>
      <c r="E703" s="48">
        <v>0</v>
      </c>
      <c r="F703" s="55"/>
      <c r="G703" s="37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>
        <f t="shared" si="49"/>
        <v>0</v>
      </c>
      <c r="T703" s="50"/>
      <c r="U703" s="50"/>
      <c r="V703" s="51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>
        <f t="shared" si="51"/>
        <v>0</v>
      </c>
      <c r="AL703" s="50">
        <f t="shared" si="50"/>
        <v>0</v>
      </c>
      <c r="AM703" s="56"/>
    </row>
    <row r="704" spans="1:39" x14ac:dyDescent="0.25">
      <c r="A704" s="75" t="s">
        <v>1687</v>
      </c>
      <c r="B704" s="53" t="s">
        <v>1688</v>
      </c>
      <c r="C704" s="37"/>
      <c r="D704" s="54"/>
      <c r="E704" s="48">
        <v>0</v>
      </c>
      <c r="F704" s="55"/>
      <c r="G704" s="37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>
        <f t="shared" ref="S704:S750" si="52">SUM(E704:R704)</f>
        <v>0</v>
      </c>
      <c r="T704" s="50"/>
      <c r="U704" s="50"/>
      <c r="V704" s="51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>
        <f t="shared" si="51"/>
        <v>0</v>
      </c>
      <c r="AL704" s="50">
        <f t="shared" si="50"/>
        <v>0</v>
      </c>
      <c r="AM704" s="56" t="s">
        <v>1880</v>
      </c>
    </row>
    <row r="705" spans="1:39" x14ac:dyDescent="0.25">
      <c r="A705" s="52" t="s">
        <v>1689</v>
      </c>
      <c r="B705" s="53" t="s">
        <v>1690</v>
      </c>
      <c r="C705" s="37"/>
      <c r="D705" s="54"/>
      <c r="E705" s="48">
        <v>3</v>
      </c>
      <c r="F705" s="55"/>
      <c r="G705" s="37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>
        <f t="shared" si="52"/>
        <v>3</v>
      </c>
      <c r="T705" s="50"/>
      <c r="U705" s="50"/>
      <c r="V705" s="51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>
        <f t="shared" si="51"/>
        <v>0</v>
      </c>
      <c r="AL705" s="50">
        <f t="shared" si="50"/>
        <v>3</v>
      </c>
      <c r="AM705" s="56"/>
    </row>
    <row r="706" spans="1:39" x14ac:dyDescent="0.25">
      <c r="A706" s="52" t="s">
        <v>1691</v>
      </c>
      <c r="B706" s="53" t="s">
        <v>1692</v>
      </c>
      <c r="C706" s="37"/>
      <c r="D706" s="54"/>
      <c r="E706" s="48">
        <v>0</v>
      </c>
      <c r="F706" s="55"/>
      <c r="G706" s="37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>
        <f t="shared" si="52"/>
        <v>0</v>
      </c>
      <c r="T706" s="50"/>
      <c r="U706" s="50"/>
      <c r="V706" s="51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>
        <f t="shared" si="51"/>
        <v>0</v>
      </c>
      <c r="AL706" s="50">
        <f t="shared" si="50"/>
        <v>0</v>
      </c>
      <c r="AM706" s="56"/>
    </row>
    <row r="707" spans="1:39" x14ac:dyDescent="0.25">
      <c r="A707" s="52" t="s">
        <v>1693</v>
      </c>
      <c r="B707" s="53" t="s">
        <v>1694</v>
      </c>
      <c r="C707" s="37"/>
      <c r="D707" s="54"/>
      <c r="E707" s="48">
        <v>0.5</v>
      </c>
      <c r="F707" s="55"/>
      <c r="G707" s="37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>
        <f t="shared" si="52"/>
        <v>0.5</v>
      </c>
      <c r="T707" s="50"/>
      <c r="U707" s="50"/>
      <c r="V707" s="51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>
        <f t="shared" si="51"/>
        <v>0</v>
      </c>
      <c r="AL707" s="50">
        <f t="shared" si="50"/>
        <v>0.5</v>
      </c>
      <c r="AM707" s="56"/>
    </row>
    <row r="708" spans="1:39" x14ac:dyDescent="0.25">
      <c r="A708" s="52" t="s">
        <v>1695</v>
      </c>
      <c r="B708" s="53" t="s">
        <v>1696</v>
      </c>
      <c r="C708" s="37"/>
      <c r="D708" s="54"/>
      <c r="E708" s="48">
        <v>0</v>
      </c>
      <c r="F708" s="55"/>
      <c r="G708" s="37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>
        <f t="shared" si="52"/>
        <v>0</v>
      </c>
      <c r="T708" s="50"/>
      <c r="U708" s="50"/>
      <c r="V708" s="51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>
        <f t="shared" si="51"/>
        <v>0</v>
      </c>
      <c r="AL708" s="50">
        <f t="shared" si="50"/>
        <v>0</v>
      </c>
      <c r="AM708" s="56" t="s">
        <v>1806</v>
      </c>
    </row>
    <row r="709" spans="1:39" x14ac:dyDescent="0.25">
      <c r="A709" s="52" t="s">
        <v>1697</v>
      </c>
      <c r="B709" s="130" t="s">
        <v>1698</v>
      </c>
      <c r="C709" s="44"/>
      <c r="D709" s="131"/>
      <c r="E709" s="48">
        <v>5.03</v>
      </c>
      <c r="F709" s="55"/>
      <c r="G709" s="37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>
        <f t="shared" si="52"/>
        <v>5.03</v>
      </c>
      <c r="T709" s="50"/>
      <c r="U709" s="50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>
        <f t="shared" si="51"/>
        <v>0</v>
      </c>
      <c r="AL709" s="50">
        <f t="shared" si="50"/>
        <v>5.03</v>
      </c>
      <c r="AM709" s="56" t="s">
        <v>1789</v>
      </c>
    </row>
    <row r="710" spans="1:39" x14ac:dyDescent="0.25">
      <c r="A710" s="52" t="s">
        <v>1699</v>
      </c>
      <c r="B710" s="130" t="s">
        <v>1700</v>
      </c>
      <c r="C710" s="44"/>
      <c r="D710" s="131"/>
      <c r="E710" s="48">
        <v>3</v>
      </c>
      <c r="F710" s="55"/>
      <c r="G710" s="37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>
        <f t="shared" si="52"/>
        <v>3</v>
      </c>
      <c r="T710" s="50"/>
      <c r="U710" s="50"/>
      <c r="V710" s="51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>
        <f t="shared" si="51"/>
        <v>0</v>
      </c>
      <c r="AL710" s="50">
        <f t="shared" si="50"/>
        <v>3</v>
      </c>
      <c r="AM710" s="56"/>
    </row>
    <row r="711" spans="1:39" x14ac:dyDescent="0.25">
      <c r="A711" s="75" t="s">
        <v>1701</v>
      </c>
      <c r="B711" s="53" t="s">
        <v>1702</v>
      </c>
      <c r="C711" s="127" t="s">
        <v>2417</v>
      </c>
      <c r="D711" s="131"/>
      <c r="E711" s="48">
        <v>0</v>
      </c>
      <c r="F711" s="55"/>
      <c r="G711" s="37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>
        <f t="shared" si="52"/>
        <v>0</v>
      </c>
      <c r="T711" s="50"/>
      <c r="U711" s="50"/>
      <c r="V711" s="51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>
        <f t="shared" si="51"/>
        <v>0</v>
      </c>
      <c r="AL711" s="50">
        <f t="shared" si="50"/>
        <v>0</v>
      </c>
      <c r="AM711" s="56"/>
    </row>
    <row r="712" spans="1:39" x14ac:dyDescent="0.25">
      <c r="A712" s="75" t="s">
        <v>1703</v>
      </c>
      <c r="B712" s="53" t="s">
        <v>1704</v>
      </c>
      <c r="C712" s="127"/>
      <c r="D712" s="131"/>
      <c r="E712" s="48">
        <v>2</v>
      </c>
      <c r="F712" s="55"/>
      <c r="G712" s="37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>
        <f t="shared" si="52"/>
        <v>2</v>
      </c>
      <c r="T712" s="50"/>
      <c r="U712" s="50"/>
      <c r="V712" s="51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>
        <f t="shared" si="51"/>
        <v>0</v>
      </c>
      <c r="AL712" s="50">
        <f t="shared" si="50"/>
        <v>2</v>
      </c>
      <c r="AM712" s="56"/>
    </row>
    <row r="713" spans="1:39" x14ac:dyDescent="0.25">
      <c r="A713" s="75" t="s">
        <v>1705</v>
      </c>
      <c r="B713" s="53" t="s">
        <v>1681</v>
      </c>
      <c r="C713" s="127"/>
      <c r="D713" s="131"/>
      <c r="E713" s="48">
        <v>3</v>
      </c>
      <c r="F713" s="55"/>
      <c r="G713" s="37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>
        <f t="shared" si="52"/>
        <v>3</v>
      </c>
      <c r="T713" s="50"/>
      <c r="U713" s="50"/>
      <c r="V713" s="51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>
        <f t="shared" si="51"/>
        <v>0</v>
      </c>
      <c r="AL713" s="50">
        <f t="shared" si="50"/>
        <v>3</v>
      </c>
      <c r="AM713" s="56"/>
    </row>
    <row r="714" spans="1:39" x14ac:dyDescent="0.25">
      <c r="A714" s="75" t="s">
        <v>1706</v>
      </c>
      <c r="B714" s="53" t="s">
        <v>1707</v>
      </c>
      <c r="C714" s="127"/>
      <c r="D714" s="131"/>
      <c r="E714" s="48">
        <v>0</v>
      </c>
      <c r="F714" s="55"/>
      <c r="G714" s="37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>
        <f t="shared" si="52"/>
        <v>0</v>
      </c>
      <c r="T714" s="50"/>
      <c r="U714" s="50"/>
      <c r="V714" s="51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>
        <f t="shared" si="51"/>
        <v>0</v>
      </c>
      <c r="AL714" s="50">
        <f t="shared" si="50"/>
        <v>0</v>
      </c>
      <c r="AM714" s="56"/>
    </row>
    <row r="715" spans="1:39" x14ac:dyDescent="0.25">
      <c r="A715" s="75" t="s">
        <v>1708</v>
      </c>
      <c r="B715" s="53" t="s">
        <v>1709</v>
      </c>
      <c r="C715" s="37"/>
      <c r="D715" s="131"/>
      <c r="E715" s="48">
        <v>1</v>
      </c>
      <c r="F715" s="55"/>
      <c r="G715" s="37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>
        <f t="shared" si="52"/>
        <v>1</v>
      </c>
      <c r="T715" s="50"/>
      <c r="U715" s="50"/>
      <c r="V715" s="51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>
        <f t="shared" si="51"/>
        <v>0</v>
      </c>
      <c r="AL715" s="50">
        <f t="shared" si="50"/>
        <v>1</v>
      </c>
      <c r="AM715" s="56" t="s">
        <v>1807</v>
      </c>
    </row>
    <row r="716" spans="1:39" x14ac:dyDescent="0.25">
      <c r="A716" s="75" t="s">
        <v>1710</v>
      </c>
      <c r="B716" s="53" t="s">
        <v>1711</v>
      </c>
      <c r="C716" s="37"/>
      <c r="D716" s="131"/>
      <c r="E716" s="48">
        <v>0</v>
      </c>
      <c r="F716" s="55"/>
      <c r="G716" s="37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>
        <f t="shared" si="52"/>
        <v>0</v>
      </c>
      <c r="T716" s="50"/>
      <c r="U716" s="50"/>
      <c r="V716" s="51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>
        <f t="shared" si="51"/>
        <v>0</v>
      </c>
      <c r="AL716" s="50">
        <f t="shared" si="50"/>
        <v>0</v>
      </c>
      <c r="AM716" s="56"/>
    </row>
    <row r="717" spans="1:39" x14ac:dyDescent="0.25">
      <c r="A717" s="75" t="s">
        <v>1712</v>
      </c>
      <c r="B717" s="53" t="s">
        <v>1713</v>
      </c>
      <c r="C717" s="37"/>
      <c r="D717" s="131"/>
      <c r="E717" s="48">
        <v>0</v>
      </c>
      <c r="F717" s="55"/>
      <c r="G717" s="37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>
        <f t="shared" si="52"/>
        <v>0</v>
      </c>
      <c r="T717" s="50"/>
      <c r="U717" s="50"/>
      <c r="V717" s="51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>
        <f t="shared" si="51"/>
        <v>0</v>
      </c>
      <c r="AL717" s="50">
        <f t="shared" si="50"/>
        <v>0</v>
      </c>
      <c r="AM717" s="56" t="s">
        <v>1808</v>
      </c>
    </row>
    <row r="718" spans="1:39" x14ac:dyDescent="0.25">
      <c r="A718" s="75" t="s">
        <v>1714</v>
      </c>
      <c r="B718" s="53" t="s">
        <v>1715</v>
      </c>
      <c r="C718" s="37"/>
      <c r="D718" s="131"/>
      <c r="E718" s="48">
        <v>2</v>
      </c>
      <c r="F718" s="55"/>
      <c r="G718" s="37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>
        <f t="shared" si="52"/>
        <v>2</v>
      </c>
      <c r="T718" s="50"/>
      <c r="U718" s="50"/>
      <c r="V718" s="51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>
        <f t="shared" si="51"/>
        <v>0</v>
      </c>
      <c r="AL718" s="50">
        <f t="shared" si="50"/>
        <v>2</v>
      </c>
      <c r="AM718" s="56" t="s">
        <v>1808</v>
      </c>
    </row>
    <row r="719" spans="1:39" x14ac:dyDescent="0.25">
      <c r="A719" s="52" t="s">
        <v>1716</v>
      </c>
      <c r="B719" s="53" t="s">
        <v>1717</v>
      </c>
      <c r="C719" s="37"/>
      <c r="D719" s="131"/>
      <c r="E719" s="48">
        <v>30</v>
      </c>
      <c r="F719" s="55"/>
      <c r="G719" s="37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>
        <f t="shared" si="52"/>
        <v>30</v>
      </c>
      <c r="T719" s="50"/>
      <c r="U719" s="50"/>
      <c r="V719" s="51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>
        <f t="shared" si="51"/>
        <v>0</v>
      </c>
      <c r="AL719" s="50">
        <f t="shared" si="50"/>
        <v>30</v>
      </c>
      <c r="AM719" s="56" t="s">
        <v>1796</v>
      </c>
    </row>
    <row r="720" spans="1:39" x14ac:dyDescent="0.25">
      <c r="A720" s="52" t="s">
        <v>1718</v>
      </c>
      <c r="B720" s="53" t="s">
        <v>1719</v>
      </c>
      <c r="C720" s="37"/>
      <c r="D720" s="131"/>
      <c r="E720" s="48">
        <v>1</v>
      </c>
      <c r="F720" s="55"/>
      <c r="G720" s="37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>
        <f t="shared" si="52"/>
        <v>1</v>
      </c>
      <c r="T720" s="50"/>
      <c r="U720" s="50"/>
      <c r="V720" s="51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>
        <v>0</v>
      </c>
      <c r="AL720" s="50">
        <f t="shared" si="50"/>
        <v>1</v>
      </c>
      <c r="AM720" s="56"/>
    </row>
    <row r="721" spans="1:39" x14ac:dyDescent="0.25">
      <c r="A721" s="132" t="s">
        <v>1720</v>
      </c>
      <c r="B721" s="132"/>
      <c r="C721" s="133"/>
      <c r="D721" s="47"/>
      <c r="E721" s="48">
        <v>0</v>
      </c>
      <c r="F721" s="55"/>
      <c r="G721" s="37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>
        <f t="shared" si="52"/>
        <v>0</v>
      </c>
      <c r="T721" s="50"/>
      <c r="U721" s="50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>
        <f t="shared" ref="AK721:AK744" si="53">SUM(T721:AJ721)</f>
        <v>0</v>
      </c>
      <c r="AL721" s="50">
        <f t="shared" si="50"/>
        <v>0</v>
      </c>
      <c r="AM721" s="56" t="s">
        <v>1789</v>
      </c>
    </row>
    <row r="722" spans="1:39" x14ac:dyDescent="0.25">
      <c r="A722" s="75" t="s">
        <v>1721</v>
      </c>
      <c r="B722" s="53" t="s">
        <v>1722</v>
      </c>
      <c r="C722" s="56"/>
      <c r="D722" s="54" t="s">
        <v>435</v>
      </c>
      <c r="E722" s="48">
        <v>7.5</v>
      </c>
      <c r="F722" s="71"/>
      <c r="G722" s="4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>
        <f>30</f>
        <v>30</v>
      </c>
      <c r="S722" s="50">
        <f t="shared" si="52"/>
        <v>37.5</v>
      </c>
      <c r="T722" s="50"/>
      <c r="U722" s="50">
        <f>5</f>
        <v>5</v>
      </c>
      <c r="V722" s="51">
        <f>5</f>
        <v>5</v>
      </c>
      <c r="W722" s="50">
        <f>5</f>
        <v>5</v>
      </c>
      <c r="X722" s="50"/>
      <c r="Y722" s="50">
        <f>5</f>
        <v>5</v>
      </c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>
        <v>25</v>
      </c>
      <c r="AL722" s="50">
        <f t="shared" si="50"/>
        <v>12.5</v>
      </c>
      <c r="AM722" s="56" t="s">
        <v>1789</v>
      </c>
    </row>
    <row r="723" spans="1:39" x14ac:dyDescent="0.25">
      <c r="A723" s="75" t="s">
        <v>1723</v>
      </c>
      <c r="B723" s="53" t="s">
        <v>1724</v>
      </c>
      <c r="C723" s="37" t="s">
        <v>2384</v>
      </c>
      <c r="D723" s="54" t="s">
        <v>447</v>
      </c>
      <c r="E723" s="48">
        <v>8.3000000000000007</v>
      </c>
      <c r="F723" s="55"/>
      <c r="G723" s="37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>
        <f t="shared" si="52"/>
        <v>8.3000000000000007</v>
      </c>
      <c r="T723" s="50"/>
      <c r="U723" s="134"/>
      <c r="V723" s="51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>
        <f t="shared" si="53"/>
        <v>0</v>
      </c>
      <c r="AL723" s="50">
        <f t="shared" si="50"/>
        <v>8.3000000000000007</v>
      </c>
      <c r="AM723" s="56" t="s">
        <v>1789</v>
      </c>
    </row>
    <row r="724" spans="1:39" x14ac:dyDescent="0.25">
      <c r="A724" s="75" t="s">
        <v>1725</v>
      </c>
      <c r="B724" s="73" t="s">
        <v>1726</v>
      </c>
      <c r="C724" s="56"/>
      <c r="D724" s="54" t="s">
        <v>468</v>
      </c>
      <c r="E724" s="48">
        <v>0</v>
      </c>
      <c r="F724" s="55"/>
      <c r="G724" s="37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>
        <f t="shared" si="52"/>
        <v>0</v>
      </c>
      <c r="T724" s="50"/>
      <c r="U724" s="50"/>
      <c r="V724" s="51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>
        <f t="shared" si="53"/>
        <v>0</v>
      </c>
      <c r="AL724" s="50">
        <f t="shared" si="50"/>
        <v>0</v>
      </c>
      <c r="AM724" s="56"/>
    </row>
    <row r="725" spans="1:39" x14ac:dyDescent="0.25">
      <c r="A725" s="75" t="s">
        <v>1727</v>
      </c>
      <c r="B725" s="53" t="s">
        <v>1728</v>
      </c>
      <c r="C725" s="37"/>
      <c r="D725" s="54" t="s">
        <v>581</v>
      </c>
      <c r="E725" s="48">
        <v>2</v>
      </c>
      <c r="F725" s="55"/>
      <c r="G725" s="37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>
        <f t="shared" si="52"/>
        <v>2</v>
      </c>
      <c r="T725" s="50"/>
      <c r="U725" s="50"/>
      <c r="V725" s="51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>
        <f t="shared" si="53"/>
        <v>0</v>
      </c>
      <c r="AL725" s="50">
        <f t="shared" si="50"/>
        <v>2</v>
      </c>
      <c r="AM725" s="56" t="s">
        <v>1789</v>
      </c>
    </row>
    <row r="726" spans="1:39" x14ac:dyDescent="0.25">
      <c r="A726" s="52" t="s">
        <v>1729</v>
      </c>
      <c r="B726" s="53" t="s">
        <v>1730</v>
      </c>
      <c r="C726" s="37"/>
      <c r="D726" s="37"/>
      <c r="E726" s="48">
        <v>0</v>
      </c>
      <c r="F726" s="55"/>
      <c r="G726" s="37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>
        <f t="shared" si="52"/>
        <v>0</v>
      </c>
      <c r="T726" s="50"/>
      <c r="U726" s="50"/>
      <c r="V726" s="51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>
        <f t="shared" si="53"/>
        <v>0</v>
      </c>
      <c r="AL726" s="50">
        <f t="shared" si="50"/>
        <v>0</v>
      </c>
      <c r="AM726" s="56" t="s">
        <v>1789</v>
      </c>
    </row>
    <row r="727" spans="1:39" x14ac:dyDescent="0.25">
      <c r="A727" s="52" t="s">
        <v>1731</v>
      </c>
      <c r="B727" s="53" t="s">
        <v>1732</v>
      </c>
      <c r="C727" s="37"/>
      <c r="D727" s="54"/>
      <c r="E727" s="48">
        <v>39</v>
      </c>
      <c r="F727" s="55"/>
      <c r="G727" s="37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>
        <f t="shared" si="52"/>
        <v>39</v>
      </c>
      <c r="T727" s="50"/>
      <c r="U727" s="50"/>
      <c r="V727" s="51"/>
      <c r="W727" s="50"/>
      <c r="X727" s="50"/>
      <c r="Y727" s="50">
        <f>2</f>
        <v>2</v>
      </c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>
        <f t="shared" si="53"/>
        <v>2</v>
      </c>
      <c r="AL727" s="50">
        <f t="shared" si="50"/>
        <v>37</v>
      </c>
      <c r="AM727" s="56" t="s">
        <v>1809</v>
      </c>
    </row>
    <row r="728" spans="1:39" x14ac:dyDescent="0.25">
      <c r="A728" s="75" t="s">
        <v>2497</v>
      </c>
      <c r="B728" s="171" t="s">
        <v>2470</v>
      </c>
      <c r="C728" s="55"/>
      <c r="D728" s="54"/>
      <c r="E728" s="48"/>
      <c r="F728" s="55"/>
      <c r="G728" s="37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1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>
        <v>0</v>
      </c>
      <c r="AL728" s="50">
        <v>15</v>
      </c>
      <c r="AM728" s="56" t="s">
        <v>1789</v>
      </c>
    </row>
    <row r="729" spans="1:39" x14ac:dyDescent="0.25">
      <c r="A729" s="75" t="s">
        <v>2498</v>
      </c>
      <c r="B729" s="171" t="s">
        <v>2471</v>
      </c>
      <c r="C729" s="55"/>
      <c r="D729" s="54"/>
      <c r="E729" s="48"/>
      <c r="F729" s="55"/>
      <c r="G729" s="37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1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>
        <v>6</v>
      </c>
      <c r="AL729" s="50">
        <v>9</v>
      </c>
      <c r="AM729" s="56" t="s">
        <v>1789</v>
      </c>
    </row>
    <row r="730" spans="1:39" x14ac:dyDescent="0.25">
      <c r="A730" s="215" t="s">
        <v>1733</v>
      </c>
      <c r="B730" s="216"/>
      <c r="C730" s="217"/>
      <c r="D730" s="152"/>
      <c r="E730" s="48">
        <v>0</v>
      </c>
      <c r="F730" s="55"/>
      <c r="G730" s="37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>
        <f t="shared" si="52"/>
        <v>0</v>
      </c>
      <c r="T730" s="50"/>
      <c r="U730" s="50"/>
      <c r="V730" s="51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>
        <f t="shared" si="53"/>
        <v>0</v>
      </c>
      <c r="AL730" s="50">
        <f t="shared" si="50"/>
        <v>0</v>
      </c>
      <c r="AM730" s="56" t="s">
        <v>1789</v>
      </c>
    </row>
    <row r="731" spans="1:39" x14ac:dyDescent="0.25">
      <c r="A731" s="75" t="s">
        <v>1734</v>
      </c>
      <c r="B731" s="53" t="s">
        <v>1735</v>
      </c>
      <c r="C731" s="37" t="s">
        <v>1736</v>
      </c>
      <c r="D731" s="54" t="s">
        <v>447</v>
      </c>
      <c r="E731" s="48">
        <v>1.9</v>
      </c>
      <c r="F731" s="55"/>
      <c r="G731" s="37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>
        <f t="shared" si="52"/>
        <v>1.9</v>
      </c>
      <c r="T731" s="50"/>
      <c r="U731" s="50"/>
      <c r="V731" s="51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>
        <f t="shared" si="53"/>
        <v>0</v>
      </c>
      <c r="AL731" s="50">
        <f t="shared" si="50"/>
        <v>1.9</v>
      </c>
      <c r="AM731" s="56" t="s">
        <v>1789</v>
      </c>
    </row>
    <row r="732" spans="1:39" x14ac:dyDescent="0.25">
      <c r="A732" s="215" t="s">
        <v>1737</v>
      </c>
      <c r="B732" s="216"/>
      <c r="C732" s="217"/>
      <c r="D732" s="152"/>
      <c r="E732" s="48">
        <v>0</v>
      </c>
      <c r="F732" s="55"/>
      <c r="G732" s="37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>
        <f t="shared" si="52"/>
        <v>0</v>
      </c>
      <c r="T732" s="50"/>
      <c r="U732" s="50"/>
      <c r="V732" s="51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>
        <f t="shared" si="53"/>
        <v>0</v>
      </c>
      <c r="AL732" s="50">
        <f t="shared" si="50"/>
        <v>0</v>
      </c>
      <c r="AM732" s="81"/>
    </row>
    <row r="733" spans="1:39" x14ac:dyDescent="0.25">
      <c r="A733" s="75" t="s">
        <v>1738</v>
      </c>
      <c r="B733" s="53" t="s">
        <v>1739</v>
      </c>
      <c r="C733" s="56" t="s">
        <v>1740</v>
      </c>
      <c r="D733" s="54" t="s">
        <v>435</v>
      </c>
      <c r="E733" s="48">
        <v>250</v>
      </c>
      <c r="F733" s="55"/>
      <c r="G733" s="37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>
        <f t="shared" si="52"/>
        <v>250</v>
      </c>
      <c r="T733" s="50"/>
      <c r="U733" s="50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>
        <f t="shared" si="53"/>
        <v>0</v>
      </c>
      <c r="AL733" s="50">
        <f t="shared" si="50"/>
        <v>250</v>
      </c>
      <c r="AM733" s="81" t="s">
        <v>1787</v>
      </c>
    </row>
    <row r="734" spans="1:39" x14ac:dyDescent="0.25">
      <c r="A734" s="75" t="s">
        <v>1741</v>
      </c>
      <c r="B734" s="53" t="s">
        <v>1929</v>
      </c>
      <c r="C734" s="56" t="s">
        <v>1742</v>
      </c>
      <c r="D734" s="54" t="s">
        <v>435</v>
      </c>
      <c r="E734" s="48">
        <v>25</v>
      </c>
      <c r="F734" s="55"/>
      <c r="G734" s="37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>
        <f t="shared" si="52"/>
        <v>25</v>
      </c>
      <c r="T734" s="50"/>
      <c r="U734" s="50"/>
      <c r="V734" s="51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>
        <f t="shared" si="53"/>
        <v>0</v>
      </c>
      <c r="AL734" s="50">
        <f t="shared" si="50"/>
        <v>25</v>
      </c>
      <c r="AM734" s="56" t="s">
        <v>1787</v>
      </c>
    </row>
    <row r="735" spans="1:39" x14ac:dyDescent="0.25">
      <c r="A735" s="52" t="s">
        <v>1743</v>
      </c>
      <c r="B735" s="53" t="s">
        <v>1744</v>
      </c>
      <c r="C735" s="62" t="s">
        <v>2418</v>
      </c>
      <c r="D735" s="127" t="s">
        <v>435</v>
      </c>
      <c r="E735" s="48">
        <v>2</v>
      </c>
      <c r="F735" s="55"/>
      <c r="G735" s="37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>
        <f t="shared" si="52"/>
        <v>2</v>
      </c>
      <c r="T735" s="50"/>
      <c r="U735" s="50"/>
      <c r="V735" s="51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>
        <f t="shared" si="53"/>
        <v>0</v>
      </c>
      <c r="AL735" s="50">
        <f t="shared" si="50"/>
        <v>2</v>
      </c>
      <c r="AM735" s="56" t="s">
        <v>1787</v>
      </c>
    </row>
    <row r="736" spans="1:39" x14ac:dyDescent="0.25">
      <c r="A736" s="75" t="s">
        <v>1745</v>
      </c>
      <c r="B736" s="53" t="s">
        <v>1746</v>
      </c>
      <c r="C736" s="37"/>
      <c r="D736" s="54" t="s">
        <v>435</v>
      </c>
      <c r="E736" s="48">
        <v>9.9</v>
      </c>
      <c r="F736" s="55"/>
      <c r="G736" s="37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>
        <f t="shared" si="52"/>
        <v>9.9</v>
      </c>
      <c r="T736" s="50"/>
      <c r="U736" s="50"/>
      <c r="V736" s="51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>
        <f t="shared" si="53"/>
        <v>0</v>
      </c>
      <c r="AL736" s="50">
        <f t="shared" si="50"/>
        <v>9.9</v>
      </c>
      <c r="AM736" s="81" t="s">
        <v>1787</v>
      </c>
    </row>
    <row r="737" spans="1:39" x14ac:dyDescent="0.25">
      <c r="A737" s="52" t="s">
        <v>1747</v>
      </c>
      <c r="B737" s="53" t="s">
        <v>1748</v>
      </c>
      <c r="C737" s="37"/>
      <c r="D737" s="54" t="s">
        <v>435</v>
      </c>
      <c r="E737" s="48">
        <v>5</v>
      </c>
      <c r="F737" s="55"/>
      <c r="G737" s="37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>
        <f t="shared" si="52"/>
        <v>5</v>
      </c>
      <c r="T737" s="50"/>
      <c r="U737" s="50"/>
      <c r="V737" s="51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>
        <f t="shared" si="53"/>
        <v>0</v>
      </c>
      <c r="AL737" s="50">
        <f t="shared" si="50"/>
        <v>5</v>
      </c>
      <c r="AM737" s="81" t="s">
        <v>1787</v>
      </c>
    </row>
    <row r="738" spans="1:39" x14ac:dyDescent="0.25">
      <c r="A738" s="52" t="s">
        <v>1749</v>
      </c>
      <c r="B738" s="53" t="s">
        <v>1750</v>
      </c>
      <c r="C738" s="67"/>
      <c r="D738" s="54" t="s">
        <v>435</v>
      </c>
      <c r="E738" s="48">
        <v>40</v>
      </c>
      <c r="F738" s="55"/>
      <c r="G738" s="37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>
        <f t="shared" si="52"/>
        <v>40</v>
      </c>
      <c r="T738" s="50"/>
      <c r="U738" s="50"/>
      <c r="V738" s="51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>
        <f t="shared" si="53"/>
        <v>0</v>
      </c>
      <c r="AL738" s="50">
        <f t="shared" si="50"/>
        <v>40</v>
      </c>
      <c r="AM738" s="81"/>
    </row>
    <row r="739" spans="1:39" x14ac:dyDescent="0.25">
      <c r="A739" s="52" t="s">
        <v>1751</v>
      </c>
      <c r="B739" s="53" t="s">
        <v>1752</v>
      </c>
      <c r="C739" s="37"/>
      <c r="D739" s="54" t="s">
        <v>435</v>
      </c>
      <c r="E739" s="48">
        <v>25</v>
      </c>
      <c r="F739" s="55"/>
      <c r="G739" s="37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>
        <f t="shared" si="52"/>
        <v>25</v>
      </c>
      <c r="T739" s="50"/>
      <c r="U739" s="50"/>
      <c r="V739" s="51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>
        <f t="shared" si="53"/>
        <v>0</v>
      </c>
      <c r="AL739" s="50">
        <f t="shared" si="50"/>
        <v>25</v>
      </c>
      <c r="AM739" s="81"/>
    </row>
    <row r="740" spans="1:39" x14ac:dyDescent="0.25">
      <c r="A740" s="73" t="s">
        <v>1753</v>
      </c>
      <c r="B740" s="53" t="s">
        <v>1754</v>
      </c>
      <c r="C740" s="37"/>
      <c r="D740" s="54" t="s">
        <v>435</v>
      </c>
      <c r="E740" s="48">
        <v>250</v>
      </c>
      <c r="F740" s="55"/>
      <c r="G740" s="37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>
        <f t="shared" si="52"/>
        <v>250</v>
      </c>
      <c r="T740" s="50"/>
      <c r="U740" s="50"/>
      <c r="V740" s="51"/>
      <c r="W740" s="50"/>
      <c r="X740" s="50"/>
      <c r="Y740" s="50"/>
      <c r="Z740" s="50">
        <f>10</f>
        <v>10</v>
      </c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>
        <f t="shared" si="53"/>
        <v>10</v>
      </c>
      <c r="AL740" s="50">
        <f t="shared" si="50"/>
        <v>240</v>
      </c>
      <c r="AM740" s="81" t="s">
        <v>1787</v>
      </c>
    </row>
    <row r="741" spans="1:39" x14ac:dyDescent="0.25">
      <c r="A741" s="73" t="s">
        <v>1755</v>
      </c>
      <c r="B741" s="53" t="s">
        <v>1756</v>
      </c>
      <c r="C741" s="37"/>
      <c r="D741" s="54" t="s">
        <v>435</v>
      </c>
      <c r="E741" s="48">
        <v>250</v>
      </c>
      <c r="F741" s="55"/>
      <c r="G741" s="37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>
        <f t="shared" si="52"/>
        <v>250</v>
      </c>
      <c r="T741" s="50"/>
      <c r="U741" s="50"/>
      <c r="V741" s="51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>
        <f t="shared" si="53"/>
        <v>0</v>
      </c>
      <c r="AL741" s="50">
        <f t="shared" si="50"/>
        <v>250</v>
      </c>
      <c r="AM741" s="81" t="s">
        <v>1787</v>
      </c>
    </row>
    <row r="742" spans="1:39" x14ac:dyDescent="0.25">
      <c r="A742" s="73" t="s">
        <v>1757</v>
      </c>
      <c r="B742" s="53" t="s">
        <v>1758</v>
      </c>
      <c r="C742" s="37"/>
      <c r="D742" s="54" t="s">
        <v>435</v>
      </c>
      <c r="E742" s="48">
        <v>3</v>
      </c>
      <c r="F742" s="55"/>
      <c r="G742" s="37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>
        <f t="shared" si="52"/>
        <v>3</v>
      </c>
      <c r="T742" s="50"/>
      <c r="U742" s="50"/>
      <c r="V742" s="51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>
        <f t="shared" si="53"/>
        <v>0</v>
      </c>
      <c r="AL742" s="50">
        <f t="shared" si="50"/>
        <v>3</v>
      </c>
      <c r="AM742" s="81" t="s">
        <v>1810</v>
      </c>
    </row>
    <row r="743" spans="1:39" x14ac:dyDescent="0.25">
      <c r="A743" s="68" t="s">
        <v>1759</v>
      </c>
      <c r="B743" s="115" t="s">
        <v>1760</v>
      </c>
      <c r="C743" s="37"/>
      <c r="D743" s="54" t="s">
        <v>435</v>
      </c>
      <c r="E743" s="48">
        <v>10</v>
      </c>
      <c r="F743" s="55"/>
      <c r="G743" s="37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>
        <f t="shared" si="52"/>
        <v>10</v>
      </c>
      <c r="T743" s="50"/>
      <c r="U743" s="50"/>
      <c r="V743" s="51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>
        <f t="shared" si="53"/>
        <v>0</v>
      </c>
      <c r="AL743" s="50">
        <f t="shared" si="50"/>
        <v>10</v>
      </c>
      <c r="AM743" s="81" t="s">
        <v>1787</v>
      </c>
    </row>
    <row r="744" spans="1:39" x14ac:dyDescent="0.25">
      <c r="A744" s="68" t="s">
        <v>1930</v>
      </c>
      <c r="B744" s="115" t="s">
        <v>1931</v>
      </c>
      <c r="C744" s="37"/>
      <c r="D744" s="54" t="s">
        <v>435</v>
      </c>
      <c r="E744" s="48">
        <v>5</v>
      </c>
      <c r="F744" s="55"/>
      <c r="G744" s="37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>
        <f t="shared" si="52"/>
        <v>5</v>
      </c>
      <c r="T744" s="50"/>
      <c r="U744" s="50"/>
      <c r="V744" s="51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>
        <f t="shared" si="53"/>
        <v>0</v>
      </c>
      <c r="AL744" s="50">
        <f t="shared" si="50"/>
        <v>5</v>
      </c>
      <c r="AM744" s="81" t="s">
        <v>1787</v>
      </c>
    </row>
    <row r="745" spans="1:39" x14ac:dyDescent="0.25">
      <c r="A745" s="218" t="s">
        <v>1761</v>
      </c>
      <c r="B745" s="219"/>
      <c r="C745" s="220"/>
      <c r="D745" s="54"/>
      <c r="E745" s="48">
        <v>0</v>
      </c>
      <c r="F745" s="55"/>
      <c r="G745" s="37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>
        <f t="shared" si="52"/>
        <v>0</v>
      </c>
      <c r="T745" s="50"/>
      <c r="U745" s="50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>
        <v>0</v>
      </c>
      <c r="AL745" s="50">
        <v>0</v>
      </c>
      <c r="AM745" s="81"/>
    </row>
    <row r="746" spans="1:39" x14ac:dyDescent="0.25">
      <c r="A746" s="135" t="s">
        <v>1762</v>
      </c>
      <c r="B746" s="53" t="s">
        <v>1763</v>
      </c>
      <c r="C746" s="37"/>
      <c r="D746" s="54" t="s">
        <v>581</v>
      </c>
      <c r="E746" s="48">
        <v>1</v>
      </c>
      <c r="F746" s="55"/>
      <c r="G746" s="37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>
        <f t="shared" si="52"/>
        <v>1</v>
      </c>
      <c r="T746" s="50"/>
      <c r="U746" s="50"/>
      <c r="V746" s="51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>
        <f>SUM(T746:AJ746)</f>
        <v>0</v>
      </c>
      <c r="AL746" s="50">
        <f>S746-AK746</f>
        <v>1</v>
      </c>
      <c r="AM746" s="81" t="s">
        <v>1787</v>
      </c>
    </row>
    <row r="747" spans="1:39" x14ac:dyDescent="0.25">
      <c r="A747" s="221" t="s">
        <v>1764</v>
      </c>
      <c r="B747" s="222"/>
      <c r="C747" s="223"/>
      <c r="D747" s="136"/>
      <c r="E747" s="48">
        <v>0</v>
      </c>
      <c r="F747" s="55"/>
      <c r="G747" s="37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>
        <f t="shared" si="52"/>
        <v>0</v>
      </c>
      <c r="T747" s="50"/>
      <c r="U747" s="50"/>
      <c r="V747" s="51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>
        <f>SUM(T747:AJ747)</f>
        <v>0</v>
      </c>
      <c r="AL747" s="50">
        <f>S747-AK747</f>
        <v>0</v>
      </c>
      <c r="AM747" s="81"/>
    </row>
    <row r="748" spans="1:39" x14ac:dyDescent="0.25">
      <c r="A748" s="68" t="s">
        <v>1762</v>
      </c>
      <c r="B748" s="69" t="s">
        <v>1765</v>
      </c>
      <c r="C748" s="39"/>
      <c r="D748" s="152" t="s">
        <v>447</v>
      </c>
      <c r="E748" s="48">
        <v>498</v>
      </c>
      <c r="F748" s="55"/>
      <c r="G748" s="37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>
        <f t="shared" si="52"/>
        <v>498</v>
      </c>
      <c r="T748" s="50"/>
      <c r="U748" s="50"/>
      <c r="V748" s="51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>
        <f>SUM(T748:AJ748)</f>
        <v>0</v>
      </c>
      <c r="AL748" s="50">
        <f>S748-AK748</f>
        <v>498</v>
      </c>
      <c r="AM748" s="81" t="s">
        <v>1794</v>
      </c>
    </row>
    <row r="749" spans="1:39" x14ac:dyDescent="0.25">
      <c r="A749" s="221" t="s">
        <v>1766</v>
      </c>
      <c r="B749" s="222"/>
      <c r="C749" s="223"/>
      <c r="D749" s="136"/>
      <c r="E749" s="48"/>
      <c r="F749" s="55"/>
      <c r="G749" s="37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>
        <f t="shared" si="52"/>
        <v>0</v>
      </c>
      <c r="T749" s="50"/>
      <c r="U749" s="50"/>
      <c r="V749" s="51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>
        <f>SUM(T749:AJ749)</f>
        <v>0</v>
      </c>
      <c r="AL749" s="50"/>
      <c r="AM749" s="81"/>
    </row>
    <row r="750" spans="1:39" x14ac:dyDescent="0.25">
      <c r="A750" s="68" t="s">
        <v>1767</v>
      </c>
      <c r="B750" s="69" t="s">
        <v>1768</v>
      </c>
      <c r="C750" s="39"/>
      <c r="D750" s="136"/>
      <c r="E750" s="48">
        <v>500</v>
      </c>
      <c r="F750" s="55"/>
      <c r="G750" s="37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>
        <f t="shared" si="52"/>
        <v>500</v>
      </c>
      <c r="T750" s="50"/>
      <c r="U750" s="50"/>
      <c r="V750" s="51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>
        <f>SUM(T750:AJ750)</f>
        <v>0</v>
      </c>
      <c r="AL750" s="50">
        <f>S750-AK750</f>
        <v>500</v>
      </c>
      <c r="AM750" s="81" t="s">
        <v>1794</v>
      </c>
    </row>
    <row r="751" spans="1:39" x14ac:dyDescent="0.25">
      <c r="A751" s="221" t="s">
        <v>1769</v>
      </c>
      <c r="B751" s="222"/>
      <c r="C751" s="223"/>
      <c r="D751" s="136"/>
      <c r="E751" s="48"/>
      <c r="F751" s="55"/>
      <c r="G751" s="37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1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81"/>
    </row>
    <row r="752" spans="1:39" x14ac:dyDescent="0.25">
      <c r="A752" s="68" t="s">
        <v>1770</v>
      </c>
      <c r="B752" s="69" t="s">
        <v>1771</v>
      </c>
      <c r="C752" s="39"/>
      <c r="D752" s="152" t="s">
        <v>447</v>
      </c>
      <c r="E752" s="48">
        <v>0</v>
      </c>
      <c r="F752" s="137"/>
      <c r="G752" s="138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>
        <f>SUM(E752:R752)</f>
        <v>0</v>
      </c>
      <c r="T752" s="50"/>
      <c r="U752" s="50"/>
      <c r="V752" s="51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>
        <f>SUM(T752:AJ752)</f>
        <v>0</v>
      </c>
      <c r="AL752" s="50">
        <f>S752-AK752</f>
        <v>0</v>
      </c>
      <c r="AM752" s="81" t="s">
        <v>1787</v>
      </c>
    </row>
    <row r="753" spans="1:39" x14ac:dyDescent="0.25">
      <c r="A753" s="68" t="s">
        <v>1772</v>
      </c>
      <c r="B753" s="69" t="s">
        <v>1773</v>
      </c>
      <c r="C753" s="39"/>
      <c r="D753" s="152" t="s">
        <v>447</v>
      </c>
      <c r="E753" s="48">
        <v>0</v>
      </c>
      <c r="F753" s="137"/>
      <c r="G753" s="138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>
        <f>SUM(E753:R753)</f>
        <v>0</v>
      </c>
      <c r="T753" s="50"/>
      <c r="U753" s="50"/>
      <c r="V753" s="51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>
        <f>SUM(T753:AJ753)</f>
        <v>0</v>
      </c>
      <c r="AL753" s="50">
        <f>S753-AK753</f>
        <v>0</v>
      </c>
      <c r="AM753" s="81" t="s">
        <v>1794</v>
      </c>
    </row>
    <row r="754" spans="1:39" x14ac:dyDescent="0.25">
      <c r="A754" s="68" t="s">
        <v>1774</v>
      </c>
      <c r="B754" s="69" t="s">
        <v>1775</v>
      </c>
      <c r="C754" s="39"/>
      <c r="D754" s="152" t="s">
        <v>447</v>
      </c>
      <c r="E754" s="48">
        <v>190</v>
      </c>
      <c r="F754" s="139"/>
      <c r="G754" s="45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>
        <f>SUM(E754:R754)</f>
        <v>190</v>
      </c>
      <c r="T754" s="50"/>
      <c r="U754" s="50"/>
      <c r="V754" s="51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>
        <f>25</f>
        <v>25</v>
      </c>
      <c r="AJ754" s="50"/>
      <c r="AK754" s="50">
        <f>SUM(T754:AJ754)</f>
        <v>25</v>
      </c>
      <c r="AL754" s="50">
        <f>S754-AK754</f>
        <v>165</v>
      </c>
      <c r="AM754" s="81" t="s">
        <v>1787</v>
      </c>
    </row>
    <row r="755" spans="1:39" x14ac:dyDescent="0.25">
      <c r="A755" s="221" t="s">
        <v>1776</v>
      </c>
      <c r="B755" s="222"/>
      <c r="C755" s="223"/>
      <c r="D755" s="136"/>
      <c r="E755" s="48">
        <v>0</v>
      </c>
      <c r="F755" s="139"/>
      <c r="G755" s="45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>
        <f>SUM(E755:R755)</f>
        <v>0</v>
      </c>
      <c r="T755" s="50"/>
      <c r="U755" s="50"/>
      <c r="V755" s="51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>
        <f>SUM(T755:AJ755)</f>
        <v>0</v>
      </c>
      <c r="AL755" s="50">
        <f>S755-AK755</f>
        <v>0</v>
      </c>
      <c r="AM755" s="81"/>
    </row>
    <row r="756" spans="1:39" x14ac:dyDescent="0.25">
      <c r="A756" s="68" t="s">
        <v>1777</v>
      </c>
      <c r="B756" s="69" t="s">
        <v>1778</v>
      </c>
      <c r="C756" s="39"/>
      <c r="D756" s="152" t="s">
        <v>468</v>
      </c>
      <c r="E756" s="48">
        <v>150</v>
      </c>
      <c r="F756" s="139"/>
      <c r="G756" s="45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45">
        <f>SUM(E756:R756)</f>
        <v>150</v>
      </c>
      <c r="T756" s="50"/>
      <c r="U756" s="50"/>
      <c r="V756" s="51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>
        <f>SUM(T756:AJ756)</f>
        <v>0</v>
      </c>
      <c r="AL756" s="50">
        <f>S756-AK756</f>
        <v>150</v>
      </c>
      <c r="AM756" s="81" t="s">
        <v>1787</v>
      </c>
    </row>
    <row r="757" spans="1:39" x14ac:dyDescent="0.25">
      <c r="A757" s="221" t="s">
        <v>1779</v>
      </c>
      <c r="B757" s="222"/>
      <c r="C757" s="223"/>
      <c r="D757" s="140"/>
      <c r="E757" s="48"/>
      <c r="F757" s="139"/>
      <c r="G757" s="45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81"/>
    </row>
    <row r="758" spans="1:39" x14ac:dyDescent="0.25">
      <c r="A758" s="68" t="s">
        <v>1780</v>
      </c>
      <c r="B758" s="69" t="s">
        <v>1781</v>
      </c>
      <c r="C758" s="39"/>
      <c r="D758" s="54" t="s">
        <v>435</v>
      </c>
      <c r="E758" s="48">
        <v>250</v>
      </c>
      <c r="F758" s="139"/>
      <c r="G758" s="45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>
        <f>SUM(E758,R758)</f>
        <v>250</v>
      </c>
      <c r="T758" s="50"/>
      <c r="U758" s="50"/>
      <c r="V758" s="51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>
        <v>0</v>
      </c>
      <c r="AL758" s="50">
        <f>S758-AK758</f>
        <v>250</v>
      </c>
      <c r="AM758" s="81" t="s">
        <v>1787</v>
      </c>
    </row>
    <row r="759" spans="1:39" x14ac:dyDescent="0.25">
      <c r="A759" s="221" t="s">
        <v>1782</v>
      </c>
      <c r="B759" s="222"/>
      <c r="C759" s="223"/>
      <c r="D759" s="136"/>
      <c r="E759" s="48"/>
      <c r="F759" s="139"/>
      <c r="G759" s="45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1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81"/>
    </row>
    <row r="760" spans="1:39" x14ac:dyDescent="0.25">
      <c r="A760" s="68" t="s">
        <v>1783</v>
      </c>
      <c r="B760" s="69" t="s">
        <v>1784</v>
      </c>
      <c r="C760" s="39"/>
      <c r="D760" s="152" t="s">
        <v>447</v>
      </c>
      <c r="E760" s="48">
        <v>0</v>
      </c>
      <c r="F760" s="139"/>
      <c r="G760" s="45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>
        <f>4</f>
        <v>4</v>
      </c>
      <c r="S760" s="50">
        <f>SUM(E760:R760)</f>
        <v>4</v>
      </c>
      <c r="T760" s="50"/>
      <c r="U760" s="50"/>
      <c r="V760" s="51"/>
      <c r="W760" s="50">
        <f>4</f>
        <v>4</v>
      </c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>
        <f>SUM(T760:AJ760)</f>
        <v>4</v>
      </c>
      <c r="AL760" s="50">
        <f>S760-AK760</f>
        <v>0</v>
      </c>
      <c r="AM760" s="81" t="s">
        <v>1789</v>
      </c>
    </row>
    <row r="761" spans="1:39" x14ac:dyDescent="0.25">
      <c r="A761" s="221" t="s">
        <v>1820</v>
      </c>
      <c r="B761" s="222"/>
      <c r="C761" s="223"/>
      <c r="D761" s="136"/>
      <c r="E761" s="48"/>
      <c r="F761" s="139"/>
      <c r="G761" s="45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1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81"/>
    </row>
    <row r="762" spans="1:39" x14ac:dyDescent="0.25">
      <c r="A762" s="68" t="s">
        <v>1821</v>
      </c>
      <c r="B762" s="69" t="s">
        <v>1822</v>
      </c>
      <c r="C762" s="39"/>
      <c r="D762" s="136"/>
      <c r="E762" s="48">
        <v>0</v>
      </c>
      <c r="F762" s="139"/>
      <c r="G762" s="45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>
        <f>SUM(E762:R762)</f>
        <v>0</v>
      </c>
      <c r="T762" s="50"/>
      <c r="U762" s="50"/>
      <c r="V762" s="51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>
        <f t="shared" ref="AK762:AK772" si="54">SUM(T762:AJ762)</f>
        <v>0</v>
      </c>
      <c r="AL762" s="50">
        <f t="shared" ref="AL762:AL772" si="55">S762-AK762</f>
        <v>0</v>
      </c>
      <c r="AM762" s="81" t="s">
        <v>1880</v>
      </c>
    </row>
    <row r="763" spans="1:39" x14ac:dyDescent="0.25">
      <c r="A763" s="68" t="s">
        <v>1888</v>
      </c>
      <c r="B763" s="69" t="s">
        <v>1889</v>
      </c>
      <c r="C763" s="36"/>
      <c r="D763" s="54" t="s">
        <v>435</v>
      </c>
      <c r="E763" s="48">
        <v>0</v>
      </c>
      <c r="F763" s="65"/>
      <c r="G763" s="37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>
        <f>SUM(E763:R763)</f>
        <v>0</v>
      </c>
      <c r="T763" s="50"/>
      <c r="U763" s="50"/>
      <c r="V763" s="51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>
        <f t="shared" si="54"/>
        <v>0</v>
      </c>
      <c r="AL763" s="50">
        <f t="shared" si="55"/>
        <v>0</v>
      </c>
      <c r="AM763" s="81" t="s">
        <v>1787</v>
      </c>
    </row>
    <row r="764" spans="1:39" x14ac:dyDescent="0.25">
      <c r="A764" s="68" t="s">
        <v>2020</v>
      </c>
      <c r="B764" s="46" t="s">
        <v>2021</v>
      </c>
      <c r="C764" s="39"/>
      <c r="D764" s="45"/>
      <c r="E764" s="48">
        <v>0</v>
      </c>
      <c r="F764" s="141"/>
      <c r="G764" s="45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>
        <f t="shared" ref="S764:S772" si="56">SUM(E764:R764)</f>
        <v>0</v>
      </c>
      <c r="T764" s="50"/>
      <c r="U764" s="50"/>
      <c r="V764" s="51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>
        <f t="shared" si="54"/>
        <v>0</v>
      </c>
      <c r="AL764" s="50">
        <f t="shared" si="55"/>
        <v>0</v>
      </c>
      <c r="AM764" s="56" t="s">
        <v>1880</v>
      </c>
    </row>
    <row r="765" spans="1:39" x14ac:dyDescent="0.25">
      <c r="A765" s="68" t="s">
        <v>2022</v>
      </c>
      <c r="B765" s="46" t="s">
        <v>2023</v>
      </c>
      <c r="C765" s="39"/>
      <c r="D765" s="45"/>
      <c r="E765" s="48">
        <v>0</v>
      </c>
      <c r="F765" s="141"/>
      <c r="G765" s="45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>
        <f t="shared" si="56"/>
        <v>0</v>
      </c>
      <c r="T765" s="50"/>
      <c r="U765" s="50"/>
      <c r="V765" s="51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>
        <f t="shared" si="54"/>
        <v>0</v>
      </c>
      <c r="AL765" s="50">
        <f t="shared" si="55"/>
        <v>0</v>
      </c>
      <c r="AM765" s="56" t="s">
        <v>1880</v>
      </c>
    </row>
    <row r="766" spans="1:39" x14ac:dyDescent="0.25">
      <c r="A766" s="68" t="s">
        <v>2024</v>
      </c>
      <c r="B766" s="46" t="s">
        <v>2025</v>
      </c>
      <c r="C766" s="39"/>
      <c r="D766" s="45"/>
      <c r="E766" s="48">
        <v>0</v>
      </c>
      <c r="F766" s="141"/>
      <c r="G766" s="45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>
        <f t="shared" si="56"/>
        <v>0</v>
      </c>
      <c r="T766" s="50"/>
      <c r="U766" s="50"/>
      <c r="V766" s="51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>
        <f t="shared" si="54"/>
        <v>0</v>
      </c>
      <c r="AL766" s="50">
        <f t="shared" si="55"/>
        <v>0</v>
      </c>
      <c r="AM766" s="56" t="s">
        <v>1880</v>
      </c>
    </row>
    <row r="767" spans="1:39" x14ac:dyDescent="0.25">
      <c r="A767" s="68" t="s">
        <v>2026</v>
      </c>
      <c r="B767" s="46" t="s">
        <v>2027</v>
      </c>
      <c r="C767" s="39"/>
      <c r="D767" s="45"/>
      <c r="E767" s="48">
        <v>0</v>
      </c>
      <c r="F767" s="141"/>
      <c r="G767" s="45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>
        <f t="shared" si="56"/>
        <v>0</v>
      </c>
      <c r="T767" s="50"/>
      <c r="U767" s="50"/>
      <c r="V767" s="51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>
        <f t="shared" si="54"/>
        <v>0</v>
      </c>
      <c r="AL767" s="50">
        <f t="shared" si="55"/>
        <v>0</v>
      </c>
      <c r="AM767" s="56" t="s">
        <v>1880</v>
      </c>
    </row>
    <row r="768" spans="1:39" x14ac:dyDescent="0.25">
      <c r="A768" s="68" t="s">
        <v>2028</v>
      </c>
      <c r="B768" s="46" t="s">
        <v>2029</v>
      </c>
      <c r="C768" s="39"/>
      <c r="D768" s="45"/>
      <c r="E768" s="48">
        <v>0</v>
      </c>
      <c r="F768" s="141"/>
      <c r="G768" s="45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>
        <f t="shared" si="56"/>
        <v>0</v>
      </c>
      <c r="T768" s="50"/>
      <c r="U768" s="50"/>
      <c r="V768" s="51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>
        <f t="shared" si="54"/>
        <v>0</v>
      </c>
      <c r="AL768" s="50">
        <f t="shared" si="55"/>
        <v>0</v>
      </c>
      <c r="AM768" s="56" t="s">
        <v>1880</v>
      </c>
    </row>
    <row r="769" spans="1:39" x14ac:dyDescent="0.25">
      <c r="A769" s="68" t="s">
        <v>2030</v>
      </c>
      <c r="B769" s="46" t="s">
        <v>2031</v>
      </c>
      <c r="C769" s="39"/>
      <c r="D769" s="45"/>
      <c r="E769" s="48">
        <v>0</v>
      </c>
      <c r="F769" s="141"/>
      <c r="G769" s="45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>
        <f t="shared" si="56"/>
        <v>0</v>
      </c>
      <c r="T769" s="50"/>
      <c r="U769" s="50"/>
      <c r="V769" s="51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>
        <f t="shared" si="54"/>
        <v>0</v>
      </c>
      <c r="AL769" s="50">
        <f t="shared" si="55"/>
        <v>0</v>
      </c>
      <c r="AM769" s="56" t="s">
        <v>1880</v>
      </c>
    </row>
    <row r="770" spans="1:39" x14ac:dyDescent="0.25">
      <c r="A770" s="68" t="s">
        <v>2032</v>
      </c>
      <c r="B770" s="46" t="s">
        <v>2033</v>
      </c>
      <c r="C770" s="39"/>
      <c r="D770" s="45"/>
      <c r="E770" s="48">
        <v>0</v>
      </c>
      <c r="F770" s="141"/>
      <c r="G770" s="45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>
        <f t="shared" si="56"/>
        <v>0</v>
      </c>
      <c r="T770" s="50"/>
      <c r="U770" s="50"/>
      <c r="V770" s="51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>
        <f t="shared" si="54"/>
        <v>0</v>
      </c>
      <c r="AL770" s="50">
        <f t="shared" si="55"/>
        <v>0</v>
      </c>
      <c r="AM770" s="56" t="s">
        <v>1880</v>
      </c>
    </row>
    <row r="771" spans="1:39" x14ac:dyDescent="0.25">
      <c r="A771" s="68" t="s">
        <v>2034</v>
      </c>
      <c r="B771" s="46" t="s">
        <v>2035</v>
      </c>
      <c r="C771" s="39"/>
      <c r="D771" s="45"/>
      <c r="E771" s="48">
        <v>0</v>
      </c>
      <c r="F771" s="141"/>
      <c r="G771" s="45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>
        <f t="shared" si="56"/>
        <v>0</v>
      </c>
      <c r="T771" s="50"/>
      <c r="U771" s="50"/>
      <c r="V771" s="51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>
        <f t="shared" si="54"/>
        <v>0</v>
      </c>
      <c r="AL771" s="50">
        <f t="shared" si="55"/>
        <v>0</v>
      </c>
      <c r="AM771" s="56" t="s">
        <v>1880</v>
      </c>
    </row>
    <row r="772" spans="1:39" x14ac:dyDescent="0.25">
      <c r="A772" s="68" t="s">
        <v>2096</v>
      </c>
      <c r="B772" s="46" t="s">
        <v>2097</v>
      </c>
      <c r="C772" s="39"/>
      <c r="D772" s="152" t="s">
        <v>468</v>
      </c>
      <c r="E772" s="48">
        <v>100</v>
      </c>
      <c r="F772" s="139"/>
      <c r="G772" s="45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>
        <f t="shared" si="56"/>
        <v>100</v>
      </c>
      <c r="T772" s="50"/>
      <c r="U772" s="50"/>
      <c r="V772" s="51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>
        <f t="shared" si="54"/>
        <v>0</v>
      </c>
      <c r="AL772" s="50">
        <f t="shared" si="55"/>
        <v>100</v>
      </c>
      <c r="AM772" s="81" t="s">
        <v>1787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1">
    <mergeCell ref="A751:C751"/>
    <mergeCell ref="A755:C755"/>
    <mergeCell ref="A757:C757"/>
    <mergeCell ref="A759:C759"/>
    <mergeCell ref="A761:C761"/>
    <mergeCell ref="A730:C730"/>
    <mergeCell ref="A732:C732"/>
    <mergeCell ref="A745:C745"/>
    <mergeCell ref="A747:C747"/>
    <mergeCell ref="A749:C749"/>
    <mergeCell ref="A485:C485"/>
    <mergeCell ref="A489:C489"/>
    <mergeCell ref="A493:C493"/>
    <mergeCell ref="A495:C495"/>
    <mergeCell ref="A498:C498"/>
    <mergeCell ref="A370:C370"/>
    <mergeCell ref="A426:C426"/>
    <mergeCell ref="A448:C448"/>
    <mergeCell ref="A453:C453"/>
    <mergeCell ref="A468:C468"/>
    <mergeCell ref="A235:C235"/>
    <mergeCell ref="A243:C243"/>
    <mergeCell ref="A334:C334"/>
    <mergeCell ref="A344:C344"/>
    <mergeCell ref="A357:C357"/>
    <mergeCell ref="A693:C693"/>
    <mergeCell ref="A697:C697"/>
    <mergeCell ref="A702:C702"/>
    <mergeCell ref="A500:C500"/>
    <mergeCell ref="A502:C502"/>
    <mergeCell ref="A624:C624"/>
    <mergeCell ref="A638:C638"/>
    <mergeCell ref="A640:C640"/>
    <mergeCell ref="A649:C649"/>
    <mergeCell ref="A655:C655"/>
    <mergeCell ref="A660:C660"/>
    <mergeCell ref="A664:C664"/>
    <mergeCell ref="A671:C671"/>
    <mergeCell ref="A673:C673"/>
    <mergeCell ref="A687:C687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133:C133"/>
    <mergeCell ref="A170:C170"/>
    <mergeCell ref="A180:C180"/>
    <mergeCell ref="A231:C231"/>
    <mergeCell ref="A99:C99"/>
    <mergeCell ref="A107:C107"/>
    <mergeCell ref="A115:C115"/>
    <mergeCell ref="A124:C124"/>
    <mergeCell ref="A128:C128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5"/>
  <sheetViews>
    <sheetView topLeftCell="A436" workbookViewId="0">
      <selection activeCell="B456" sqref="B456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4" t="s">
        <v>0</v>
      </c>
      <c r="B1" s="34" t="s">
        <v>2117</v>
      </c>
      <c r="C1" s="35" t="s">
        <v>2118</v>
      </c>
      <c r="D1" s="35" t="s">
        <v>2119</v>
      </c>
      <c r="E1" s="35" t="s">
        <v>2120</v>
      </c>
      <c r="F1" s="35" t="s">
        <v>2110</v>
      </c>
      <c r="G1" s="35" t="s">
        <v>1915</v>
      </c>
      <c r="H1" s="35" t="s">
        <v>1916</v>
      </c>
      <c r="I1" s="35" t="s">
        <v>2121</v>
      </c>
      <c r="J1" s="35" t="s">
        <v>2122</v>
      </c>
      <c r="K1" s="35" t="s">
        <v>2109</v>
      </c>
      <c r="L1" s="35" t="s">
        <v>1918</v>
      </c>
      <c r="M1" s="35" t="s">
        <v>1919</v>
      </c>
      <c r="N1" s="35" t="s">
        <v>2123</v>
      </c>
      <c r="O1" s="35" t="s">
        <v>2124</v>
      </c>
      <c r="P1" s="35" t="s">
        <v>2125</v>
      </c>
      <c r="Q1" s="35" t="s">
        <v>2126</v>
      </c>
      <c r="R1" s="35" t="s">
        <v>1924</v>
      </c>
      <c r="S1" s="35" t="s">
        <v>2127</v>
      </c>
      <c r="T1" s="35" t="s">
        <v>2111</v>
      </c>
      <c r="U1" s="35" t="s">
        <v>2128</v>
      </c>
      <c r="V1" s="35" t="s">
        <v>2129</v>
      </c>
      <c r="W1" s="35" t="s">
        <v>2130</v>
      </c>
    </row>
    <row r="2" spans="1:23" x14ac:dyDescent="0.2">
      <c r="A2" s="26">
        <v>1</v>
      </c>
      <c r="B2" s="10" t="s">
        <v>1932</v>
      </c>
      <c r="C2" s="32">
        <v>1765.5</v>
      </c>
      <c r="D2" s="32"/>
      <c r="E2" s="32">
        <f t="shared" ref="E2:E33" si="0">C2+D2</f>
        <v>1765.5</v>
      </c>
      <c r="F2" s="32"/>
      <c r="G2" s="32">
        <f>100</f>
        <v>100</v>
      </c>
      <c r="H2" s="32"/>
      <c r="I2" s="32"/>
      <c r="J2" s="32"/>
      <c r="K2" s="32">
        <f>500</f>
        <v>500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12">
        <v>865</v>
      </c>
      <c r="W2" s="12">
        <f t="shared" ref="W2:W43" si="1">E2-V2</f>
        <v>900.5</v>
      </c>
    </row>
    <row r="3" spans="1:23" x14ac:dyDescent="0.2">
      <c r="A3" s="26">
        <v>2</v>
      </c>
      <c r="B3" s="10" t="s">
        <v>2</v>
      </c>
      <c r="C3" s="32">
        <v>5</v>
      </c>
      <c r="D3" s="32"/>
      <c r="E3" s="32">
        <f t="shared" si="0"/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2">
        <f t="shared" ref="V3:V16" si="2">SUM(F3:U3)</f>
        <v>0</v>
      </c>
      <c r="W3" s="12">
        <f t="shared" si="1"/>
        <v>5</v>
      </c>
    </row>
    <row r="4" spans="1:23" x14ac:dyDescent="0.2">
      <c r="A4" s="26">
        <v>3</v>
      </c>
      <c r="B4" s="10" t="s">
        <v>3</v>
      </c>
      <c r="C4" s="32">
        <v>0</v>
      </c>
      <c r="D4" s="32"/>
      <c r="E4" s="32">
        <f t="shared" si="0"/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2">
        <f t="shared" si="2"/>
        <v>0</v>
      </c>
      <c r="W4" s="12">
        <f t="shared" si="1"/>
        <v>0</v>
      </c>
    </row>
    <row r="5" spans="1:23" x14ac:dyDescent="0.2">
      <c r="A5" s="26">
        <v>4</v>
      </c>
      <c r="B5" s="10" t="s">
        <v>4</v>
      </c>
      <c r="C5" s="32">
        <v>2</v>
      </c>
      <c r="D5" s="32"/>
      <c r="E5" s="32">
        <f t="shared" si="0"/>
        <v>2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12">
        <f t="shared" si="2"/>
        <v>0</v>
      </c>
      <c r="W5" s="12">
        <f t="shared" si="1"/>
        <v>2</v>
      </c>
    </row>
    <row r="6" spans="1:23" x14ac:dyDescent="0.2">
      <c r="A6" s="26">
        <v>5</v>
      </c>
      <c r="B6" s="10" t="s">
        <v>5</v>
      </c>
      <c r="C6" s="32">
        <v>2</v>
      </c>
      <c r="D6" s="32"/>
      <c r="E6" s="32">
        <f t="shared" si="0"/>
        <v>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2">
        <f t="shared" si="2"/>
        <v>0</v>
      </c>
      <c r="W6" s="12">
        <f t="shared" si="1"/>
        <v>2</v>
      </c>
    </row>
    <row r="7" spans="1:23" x14ac:dyDescent="0.2">
      <c r="A7" s="26">
        <v>6</v>
      </c>
      <c r="B7" s="10" t="s">
        <v>6</v>
      </c>
      <c r="C7" s="32">
        <v>5</v>
      </c>
      <c r="D7" s="32"/>
      <c r="E7" s="32">
        <f t="shared" si="0"/>
        <v>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2">
        <f t="shared" si="2"/>
        <v>0</v>
      </c>
      <c r="W7" s="12">
        <f t="shared" si="1"/>
        <v>5</v>
      </c>
    </row>
    <row r="8" spans="1:23" x14ac:dyDescent="0.2">
      <c r="A8" s="26">
        <v>7</v>
      </c>
      <c r="B8" s="10" t="s">
        <v>7</v>
      </c>
      <c r="C8" s="32">
        <v>4</v>
      </c>
      <c r="D8" s="32"/>
      <c r="E8" s="32">
        <f t="shared" si="0"/>
        <v>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2">
        <f t="shared" si="2"/>
        <v>0</v>
      </c>
      <c r="W8" s="12">
        <f t="shared" si="1"/>
        <v>4</v>
      </c>
    </row>
    <row r="9" spans="1:23" x14ac:dyDescent="0.2">
      <c r="A9" s="26">
        <v>8</v>
      </c>
      <c r="B9" s="10" t="s">
        <v>8</v>
      </c>
      <c r="C9" s="32">
        <v>1</v>
      </c>
      <c r="D9" s="32"/>
      <c r="E9" s="32">
        <f t="shared" si="0"/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2">
        <f t="shared" si="2"/>
        <v>0</v>
      </c>
      <c r="W9" s="12">
        <f t="shared" si="1"/>
        <v>1</v>
      </c>
    </row>
    <row r="10" spans="1:23" x14ac:dyDescent="0.2">
      <c r="A10" s="26">
        <v>9</v>
      </c>
      <c r="B10" s="10" t="s">
        <v>9</v>
      </c>
      <c r="C10" s="32">
        <v>2</v>
      </c>
      <c r="D10" s="32"/>
      <c r="E10" s="32">
        <f t="shared" si="0"/>
        <v>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2">
        <f t="shared" si="2"/>
        <v>0</v>
      </c>
      <c r="W10" s="12">
        <f t="shared" si="1"/>
        <v>2</v>
      </c>
    </row>
    <row r="11" spans="1:23" x14ac:dyDescent="0.2">
      <c r="A11" s="26">
        <v>10</v>
      </c>
      <c r="B11" s="10" t="s">
        <v>10</v>
      </c>
      <c r="C11" s="32"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2">
        <f t="shared" si="2"/>
        <v>0</v>
      </c>
      <c r="W11" s="12">
        <f t="shared" si="1"/>
        <v>0</v>
      </c>
    </row>
    <row r="12" spans="1:23" x14ac:dyDescent="0.2">
      <c r="A12" s="26">
        <v>11</v>
      </c>
      <c r="B12" s="10" t="s">
        <v>11</v>
      </c>
      <c r="C12" s="32"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2">
        <f t="shared" si="2"/>
        <v>0</v>
      </c>
      <c r="W12" s="12">
        <f t="shared" si="1"/>
        <v>0</v>
      </c>
    </row>
    <row r="13" spans="1:23" x14ac:dyDescent="0.2">
      <c r="A13" s="26">
        <v>12</v>
      </c>
      <c r="B13" s="10" t="s">
        <v>12</v>
      </c>
      <c r="C13" s="32">
        <v>5</v>
      </c>
      <c r="D13" s="32">
        <v>1</v>
      </c>
      <c r="E13" s="32">
        <f t="shared" si="0"/>
        <v>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2">
        <f t="shared" si="2"/>
        <v>0</v>
      </c>
      <c r="W13" s="12">
        <f t="shared" si="1"/>
        <v>6</v>
      </c>
    </row>
    <row r="14" spans="1:23" x14ac:dyDescent="0.2">
      <c r="A14" s="26">
        <v>13</v>
      </c>
      <c r="B14" s="10" t="s">
        <v>13</v>
      </c>
      <c r="C14" s="32">
        <v>0</v>
      </c>
      <c r="D14" s="32"/>
      <c r="E14" s="32">
        <f t="shared" si="0"/>
        <v>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2">
        <f t="shared" si="2"/>
        <v>0</v>
      </c>
      <c r="W14" s="12">
        <f t="shared" si="1"/>
        <v>0</v>
      </c>
    </row>
    <row r="15" spans="1:23" x14ac:dyDescent="0.2">
      <c r="A15" s="26">
        <v>14</v>
      </c>
      <c r="B15" s="10" t="s">
        <v>14</v>
      </c>
      <c r="C15" s="32">
        <v>1</v>
      </c>
      <c r="D15" s="32"/>
      <c r="E15" s="32">
        <f t="shared" si="0"/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2">
        <f t="shared" si="2"/>
        <v>0</v>
      </c>
      <c r="W15" s="12">
        <f t="shared" si="1"/>
        <v>1</v>
      </c>
    </row>
    <row r="16" spans="1:23" x14ac:dyDescent="0.2">
      <c r="A16" s="26">
        <v>15</v>
      </c>
      <c r="B16" s="10" t="s">
        <v>15</v>
      </c>
      <c r="C16" s="32">
        <v>10</v>
      </c>
      <c r="D16" s="32"/>
      <c r="E16" s="32">
        <f t="shared" si="0"/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2">
        <f t="shared" si="2"/>
        <v>0</v>
      </c>
      <c r="W16" s="12">
        <f t="shared" si="1"/>
        <v>10</v>
      </c>
    </row>
    <row r="17" spans="1:23" x14ac:dyDescent="0.2">
      <c r="A17" s="26">
        <v>16</v>
      </c>
      <c r="B17" s="10" t="s">
        <v>16</v>
      </c>
      <c r="C17" s="32">
        <v>8</v>
      </c>
      <c r="D17" s="32">
        <v>32</v>
      </c>
      <c r="E17" s="32">
        <f t="shared" si="0"/>
        <v>40</v>
      </c>
      <c r="F17" s="32">
        <f>5</f>
        <v>5</v>
      </c>
      <c r="G17" s="32"/>
      <c r="H17" s="32"/>
      <c r="I17" s="32"/>
      <c r="J17" s="32"/>
      <c r="K17" s="32">
        <f>2</f>
        <v>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2">
        <v>26</v>
      </c>
      <c r="W17" s="12">
        <f t="shared" si="1"/>
        <v>14</v>
      </c>
    </row>
    <row r="18" spans="1:23" x14ac:dyDescent="0.2">
      <c r="A18" s="26">
        <v>17</v>
      </c>
      <c r="B18" s="10" t="s">
        <v>17</v>
      </c>
      <c r="C18" s="32">
        <v>3</v>
      </c>
      <c r="D18" s="32"/>
      <c r="E18" s="32">
        <f t="shared" si="0"/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2">
        <f t="shared" ref="V18:V33" si="3">SUM(F18:U18)</f>
        <v>0</v>
      </c>
      <c r="W18" s="12">
        <f t="shared" si="1"/>
        <v>3</v>
      </c>
    </row>
    <row r="19" spans="1:23" x14ac:dyDescent="0.2">
      <c r="A19" s="26">
        <v>18</v>
      </c>
      <c r="B19" s="10" t="s">
        <v>18</v>
      </c>
      <c r="C19" s="32">
        <v>0</v>
      </c>
      <c r="D19" s="32"/>
      <c r="E19" s="32">
        <f t="shared" si="0"/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2">
        <f t="shared" si="3"/>
        <v>0</v>
      </c>
      <c r="W19" s="12">
        <f t="shared" si="1"/>
        <v>0</v>
      </c>
    </row>
    <row r="20" spans="1:23" x14ac:dyDescent="0.2">
      <c r="A20" s="26">
        <v>19</v>
      </c>
      <c r="B20" s="10" t="s">
        <v>19</v>
      </c>
      <c r="C20" s="32">
        <v>1</v>
      </c>
      <c r="D20" s="32"/>
      <c r="E20" s="32">
        <f t="shared" si="0"/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2">
        <f t="shared" si="3"/>
        <v>0</v>
      </c>
      <c r="W20" s="12">
        <f t="shared" si="1"/>
        <v>1</v>
      </c>
    </row>
    <row r="21" spans="1:23" x14ac:dyDescent="0.2">
      <c r="A21" s="26">
        <v>20</v>
      </c>
      <c r="B21" s="10" t="s">
        <v>20</v>
      </c>
      <c r="C21" s="32">
        <v>1</v>
      </c>
      <c r="D21" s="32"/>
      <c r="E21" s="32">
        <f t="shared" si="0"/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2">
        <f t="shared" si="3"/>
        <v>0</v>
      </c>
      <c r="W21" s="12">
        <f t="shared" si="1"/>
        <v>1</v>
      </c>
    </row>
    <row r="22" spans="1:23" x14ac:dyDescent="0.2">
      <c r="A22" s="26">
        <v>21</v>
      </c>
      <c r="B22" s="10" t="s">
        <v>21</v>
      </c>
      <c r="C22" s="32">
        <v>3</v>
      </c>
      <c r="D22" s="32"/>
      <c r="E22" s="32">
        <f t="shared" si="0"/>
        <v>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2">
        <f t="shared" si="3"/>
        <v>0</v>
      </c>
      <c r="W22" s="12">
        <f t="shared" si="1"/>
        <v>3</v>
      </c>
    </row>
    <row r="23" spans="1:23" x14ac:dyDescent="0.2">
      <c r="A23" s="26">
        <v>22</v>
      </c>
      <c r="B23" s="10" t="s">
        <v>22</v>
      </c>
      <c r="C23" s="32">
        <v>0</v>
      </c>
      <c r="D23" s="32"/>
      <c r="E23" s="32">
        <f t="shared" si="0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2">
        <f t="shared" si="3"/>
        <v>0</v>
      </c>
      <c r="W23" s="12">
        <f t="shared" si="1"/>
        <v>0</v>
      </c>
    </row>
    <row r="24" spans="1:23" x14ac:dyDescent="0.2">
      <c r="A24" s="26">
        <v>23</v>
      </c>
      <c r="B24" s="10" t="s">
        <v>23</v>
      </c>
      <c r="C24" s="32">
        <v>6</v>
      </c>
      <c r="D24" s="32"/>
      <c r="E24" s="32">
        <f t="shared" si="0"/>
        <v>6</v>
      </c>
      <c r="F24" s="32"/>
      <c r="G24" s="32"/>
      <c r="H24" s="32"/>
      <c r="I24" s="32"/>
      <c r="J24" s="32">
        <f>1</f>
        <v>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2">
        <v>2</v>
      </c>
      <c r="W24" s="12">
        <f t="shared" si="1"/>
        <v>4</v>
      </c>
    </row>
    <row r="25" spans="1:23" x14ac:dyDescent="0.2">
      <c r="A25" s="26">
        <v>24</v>
      </c>
      <c r="B25" s="10" t="s">
        <v>24</v>
      </c>
      <c r="C25" s="32">
        <v>10</v>
      </c>
      <c r="D25" s="32"/>
      <c r="E25" s="32">
        <f t="shared" si="0"/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2">
        <f t="shared" si="3"/>
        <v>0</v>
      </c>
      <c r="W25" s="12">
        <f t="shared" si="1"/>
        <v>10</v>
      </c>
    </row>
    <row r="26" spans="1:23" x14ac:dyDescent="0.2">
      <c r="A26" s="26">
        <v>25</v>
      </c>
      <c r="B26" s="10" t="s">
        <v>25</v>
      </c>
      <c r="C26" s="32">
        <v>7</v>
      </c>
      <c r="D26" s="32"/>
      <c r="E26" s="32">
        <f t="shared" si="0"/>
        <v>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2">
        <f t="shared" si="3"/>
        <v>0</v>
      </c>
      <c r="W26" s="12">
        <f t="shared" si="1"/>
        <v>7</v>
      </c>
    </row>
    <row r="27" spans="1:23" x14ac:dyDescent="0.2">
      <c r="A27" s="26">
        <v>26</v>
      </c>
      <c r="B27" s="10" t="s">
        <v>26</v>
      </c>
      <c r="C27" s="32">
        <v>29</v>
      </c>
      <c r="D27" s="32"/>
      <c r="E27" s="32">
        <f t="shared" si="0"/>
        <v>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2">
        <f t="shared" si="3"/>
        <v>0</v>
      </c>
      <c r="W27" s="12">
        <f t="shared" si="1"/>
        <v>29</v>
      </c>
    </row>
    <row r="28" spans="1:23" x14ac:dyDescent="0.2">
      <c r="A28" s="26">
        <v>27</v>
      </c>
      <c r="B28" s="10" t="s">
        <v>27</v>
      </c>
      <c r="C28" s="32">
        <v>20</v>
      </c>
      <c r="D28" s="32"/>
      <c r="E28" s="32">
        <f t="shared" si="0"/>
        <v>20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>
        <f t="shared" si="3"/>
        <v>0</v>
      </c>
      <c r="W28" s="12">
        <f t="shared" si="1"/>
        <v>20</v>
      </c>
    </row>
    <row r="29" spans="1:23" x14ac:dyDescent="0.2">
      <c r="A29" s="26">
        <v>28</v>
      </c>
      <c r="B29" s="10" t="s">
        <v>28</v>
      </c>
      <c r="C29" s="32">
        <v>8</v>
      </c>
      <c r="D29" s="32"/>
      <c r="E29" s="32">
        <f t="shared" si="0"/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2">
        <f t="shared" si="3"/>
        <v>0</v>
      </c>
      <c r="W29" s="12">
        <f t="shared" si="1"/>
        <v>8</v>
      </c>
    </row>
    <row r="30" spans="1:23" x14ac:dyDescent="0.2">
      <c r="A30" s="26">
        <v>29</v>
      </c>
      <c r="B30" s="10" t="s">
        <v>29</v>
      </c>
      <c r="C30" s="32">
        <v>10</v>
      </c>
      <c r="D30" s="32"/>
      <c r="E30" s="32">
        <f t="shared" si="0"/>
        <v>10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">
        <f t="shared" si="3"/>
        <v>0</v>
      </c>
      <c r="W30" s="12">
        <f t="shared" si="1"/>
        <v>10</v>
      </c>
    </row>
    <row r="31" spans="1:23" x14ac:dyDescent="0.2">
      <c r="A31" s="26">
        <v>30</v>
      </c>
      <c r="B31" s="10" t="s">
        <v>2036</v>
      </c>
      <c r="C31" s="32">
        <v>0</v>
      </c>
      <c r="D31" s="32"/>
      <c r="E31" s="32">
        <f t="shared" si="0"/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2">
        <f t="shared" si="3"/>
        <v>0</v>
      </c>
      <c r="W31" s="12">
        <f t="shared" si="1"/>
        <v>0</v>
      </c>
    </row>
    <row r="32" spans="1:23" x14ac:dyDescent="0.2">
      <c r="A32" s="26">
        <v>31</v>
      </c>
      <c r="B32" s="10" t="s">
        <v>30</v>
      </c>
      <c r="C32" s="32">
        <v>3</v>
      </c>
      <c r="D32" s="32"/>
      <c r="E32" s="32">
        <f t="shared" si="0"/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2">
        <f t="shared" si="3"/>
        <v>0</v>
      </c>
      <c r="W32" s="12">
        <f t="shared" si="1"/>
        <v>3</v>
      </c>
    </row>
    <row r="33" spans="1:23" x14ac:dyDescent="0.2">
      <c r="A33" s="26">
        <v>32</v>
      </c>
      <c r="B33" s="10" t="s">
        <v>31</v>
      </c>
      <c r="C33" s="32">
        <v>10</v>
      </c>
      <c r="D33" s="32"/>
      <c r="E33" s="32">
        <f t="shared" si="0"/>
        <v>10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2">
        <f t="shared" si="3"/>
        <v>0</v>
      </c>
      <c r="W33" s="12">
        <f t="shared" si="1"/>
        <v>10</v>
      </c>
    </row>
    <row r="34" spans="1:23" x14ac:dyDescent="0.2">
      <c r="A34" s="26">
        <v>33</v>
      </c>
      <c r="B34" s="10" t="s">
        <v>32</v>
      </c>
      <c r="C34" s="32">
        <v>1</v>
      </c>
      <c r="D34" s="32">
        <v>3</v>
      </c>
      <c r="E34" s="32">
        <f t="shared" ref="E34:E65" si="4">C34+D34</f>
        <v>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2">
        <v>1</v>
      </c>
      <c r="W34" s="12">
        <f t="shared" si="1"/>
        <v>3</v>
      </c>
    </row>
    <row r="35" spans="1:23" x14ac:dyDescent="0.2">
      <c r="A35" s="26">
        <v>34</v>
      </c>
      <c r="B35" s="10" t="s">
        <v>33</v>
      </c>
      <c r="C35" s="32">
        <v>11</v>
      </c>
      <c r="D35" s="32"/>
      <c r="E35" s="32">
        <f t="shared" si="4"/>
        <v>11</v>
      </c>
      <c r="F35" s="32"/>
      <c r="G35" s="32"/>
      <c r="H35" s="32"/>
      <c r="I35" s="32">
        <f>6</f>
        <v>6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2">
        <f t="shared" ref="V35:V43" si="5">SUM(F35:U35)</f>
        <v>6</v>
      </c>
      <c r="W35" s="12">
        <f t="shared" si="1"/>
        <v>5</v>
      </c>
    </row>
    <row r="36" spans="1:23" x14ac:dyDescent="0.2">
      <c r="A36" s="26">
        <v>35</v>
      </c>
      <c r="B36" s="10" t="s">
        <v>34</v>
      </c>
      <c r="C36" s="32">
        <v>15</v>
      </c>
      <c r="D36" s="32"/>
      <c r="E36" s="32">
        <f t="shared" si="4"/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2">
        <f t="shared" si="5"/>
        <v>0</v>
      </c>
      <c r="W36" s="12">
        <f t="shared" si="1"/>
        <v>15</v>
      </c>
    </row>
    <row r="37" spans="1:23" x14ac:dyDescent="0.2">
      <c r="A37" s="26">
        <v>36</v>
      </c>
      <c r="B37" s="10" t="s">
        <v>35</v>
      </c>
      <c r="C37" s="32">
        <v>6</v>
      </c>
      <c r="D37" s="32">
        <v>3</v>
      </c>
      <c r="E37" s="32">
        <f t="shared" si="4"/>
        <v>9</v>
      </c>
      <c r="F37" s="32"/>
      <c r="G37" s="32"/>
      <c r="H37" s="32">
        <f>4</f>
        <v>4</v>
      </c>
      <c r="I37" s="32"/>
      <c r="J37" s="32">
        <f>1</f>
        <v>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2">
        <f t="shared" si="5"/>
        <v>5</v>
      </c>
      <c r="W37" s="12">
        <f t="shared" si="1"/>
        <v>4</v>
      </c>
    </row>
    <row r="38" spans="1:23" x14ac:dyDescent="0.2">
      <c r="A38" s="26">
        <v>37</v>
      </c>
      <c r="B38" s="10" t="s">
        <v>36</v>
      </c>
      <c r="C38" s="32">
        <v>4</v>
      </c>
      <c r="D38" s="32"/>
      <c r="E38" s="32">
        <f t="shared" si="4"/>
        <v>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2">
        <f t="shared" si="5"/>
        <v>0</v>
      </c>
      <c r="W38" s="12">
        <f t="shared" si="1"/>
        <v>4</v>
      </c>
    </row>
    <row r="39" spans="1:23" x14ac:dyDescent="0.2">
      <c r="A39" s="26">
        <v>38</v>
      </c>
      <c r="B39" s="10" t="s">
        <v>37</v>
      </c>
      <c r="C39" s="32">
        <v>0</v>
      </c>
      <c r="D39" s="32"/>
      <c r="E39" s="32">
        <f t="shared" si="4"/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2">
        <f t="shared" si="5"/>
        <v>0</v>
      </c>
      <c r="W39" s="12">
        <f t="shared" si="1"/>
        <v>0</v>
      </c>
    </row>
    <row r="40" spans="1:23" x14ac:dyDescent="0.2">
      <c r="A40" s="26">
        <v>39</v>
      </c>
      <c r="B40" s="10" t="s">
        <v>38</v>
      </c>
      <c r="C40" s="32">
        <v>0</v>
      </c>
      <c r="D40" s="32"/>
      <c r="E40" s="32">
        <f t="shared" si="4"/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2">
        <f t="shared" si="5"/>
        <v>0</v>
      </c>
      <c r="W40" s="12">
        <f t="shared" si="1"/>
        <v>0</v>
      </c>
    </row>
    <row r="41" spans="1:23" x14ac:dyDescent="0.2">
      <c r="A41" s="26">
        <v>40</v>
      </c>
      <c r="B41" s="10" t="s">
        <v>39</v>
      </c>
      <c r="C41" s="32">
        <v>0</v>
      </c>
      <c r="D41" s="32"/>
      <c r="E41" s="32">
        <f t="shared" si="4"/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2">
        <f t="shared" si="5"/>
        <v>0</v>
      </c>
      <c r="W41" s="12">
        <f t="shared" si="1"/>
        <v>0</v>
      </c>
    </row>
    <row r="42" spans="1:23" x14ac:dyDescent="0.2">
      <c r="A42" s="26">
        <v>41</v>
      </c>
      <c r="B42" s="10" t="s">
        <v>40</v>
      </c>
      <c r="C42" s="32">
        <v>0</v>
      </c>
      <c r="D42" s="32"/>
      <c r="E42" s="32">
        <f t="shared" si="4"/>
        <v>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2">
        <f t="shared" si="5"/>
        <v>0</v>
      </c>
      <c r="W42" s="12">
        <f t="shared" si="1"/>
        <v>0</v>
      </c>
    </row>
    <row r="43" spans="1:23" x14ac:dyDescent="0.2">
      <c r="A43" s="26">
        <v>42</v>
      </c>
      <c r="B43" s="10" t="s">
        <v>2131</v>
      </c>
      <c r="C43" s="32">
        <v>0</v>
      </c>
      <c r="D43" s="32">
        <f>20</f>
        <v>20</v>
      </c>
      <c r="E43" s="32">
        <f t="shared" si="4"/>
        <v>20</v>
      </c>
      <c r="F43" s="32">
        <f>0.5</f>
        <v>0.5</v>
      </c>
      <c r="G43" s="32">
        <f>1</f>
        <v>1</v>
      </c>
      <c r="H43" s="32">
        <f>1</f>
        <v>1</v>
      </c>
      <c r="I43" s="32"/>
      <c r="J43" s="32"/>
      <c r="K43" s="32">
        <f>0.68</f>
        <v>0.68</v>
      </c>
      <c r="L43" s="32">
        <f>0.3</f>
        <v>0.3</v>
      </c>
      <c r="M43" s="32"/>
      <c r="N43" s="32">
        <f>0.5</f>
        <v>0.5</v>
      </c>
      <c r="O43" s="32"/>
      <c r="P43" s="32"/>
      <c r="Q43" s="32">
        <f>0.5</f>
        <v>0.5</v>
      </c>
      <c r="R43" s="32">
        <f>0.3</f>
        <v>0.3</v>
      </c>
      <c r="S43" s="32"/>
      <c r="T43" s="32">
        <f>0.22</f>
        <v>0.22</v>
      </c>
      <c r="U43" s="32"/>
      <c r="V43" s="12">
        <f t="shared" si="5"/>
        <v>5</v>
      </c>
      <c r="W43" s="12">
        <f t="shared" si="1"/>
        <v>15</v>
      </c>
    </row>
    <row r="44" spans="1:23" x14ac:dyDescent="0.2">
      <c r="A44" s="26">
        <v>43</v>
      </c>
      <c r="B44" s="10" t="s">
        <v>41</v>
      </c>
      <c r="C44" s="32">
        <v>1</v>
      </c>
      <c r="D44" s="32"/>
      <c r="E44" s="32">
        <f t="shared" si="4"/>
        <v>1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2">
        <v>10</v>
      </c>
      <c r="W44" s="12">
        <v>200</v>
      </c>
    </row>
    <row r="45" spans="1:23" x14ac:dyDescent="0.2">
      <c r="A45" s="26">
        <v>44</v>
      </c>
      <c r="B45" s="10" t="s">
        <v>42</v>
      </c>
      <c r="C45" s="32">
        <v>0</v>
      </c>
      <c r="D45" s="32"/>
      <c r="E45" s="32">
        <f t="shared" si="4"/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2">
        <f>SUM(F45:U45)</f>
        <v>0</v>
      </c>
      <c r="W45" s="12">
        <f t="shared" ref="W45:W65" si="6">E45-V45</f>
        <v>0</v>
      </c>
    </row>
    <row r="46" spans="1:23" x14ac:dyDescent="0.2">
      <c r="A46" s="26">
        <v>45</v>
      </c>
      <c r="B46" s="10" t="s">
        <v>43</v>
      </c>
      <c r="C46" s="32">
        <v>2</v>
      </c>
      <c r="D46" s="32">
        <v>45</v>
      </c>
      <c r="E46" s="32">
        <f t="shared" si="4"/>
        <v>47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2">
        <v>20</v>
      </c>
      <c r="W46" s="12">
        <f t="shared" si="6"/>
        <v>27</v>
      </c>
    </row>
    <row r="47" spans="1:23" x14ac:dyDescent="0.2">
      <c r="A47" s="26">
        <v>46</v>
      </c>
      <c r="B47" s="10" t="s">
        <v>44</v>
      </c>
      <c r="C47" s="32">
        <v>26</v>
      </c>
      <c r="D47" s="32"/>
      <c r="E47" s="32">
        <f t="shared" si="4"/>
        <v>26</v>
      </c>
      <c r="F47" s="32"/>
      <c r="G47" s="32"/>
      <c r="H47" s="32"/>
      <c r="I47" s="32"/>
      <c r="J47" s="32"/>
      <c r="K47" s="32">
        <f>1</f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2">
        <v>3</v>
      </c>
      <c r="W47" s="12">
        <f t="shared" si="6"/>
        <v>23</v>
      </c>
    </row>
    <row r="48" spans="1:23" x14ac:dyDescent="0.2">
      <c r="A48" s="26">
        <v>47</v>
      </c>
      <c r="B48" s="10" t="s">
        <v>45</v>
      </c>
      <c r="C48" s="32">
        <v>0</v>
      </c>
      <c r="D48" s="32"/>
      <c r="E48" s="32">
        <f t="shared" si="4"/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2">
        <f t="shared" ref="V48:V53" si="7">SUM(F48:U48)</f>
        <v>0</v>
      </c>
      <c r="W48" s="12">
        <f t="shared" si="6"/>
        <v>0</v>
      </c>
    </row>
    <row r="49" spans="1:23" x14ac:dyDescent="0.2">
      <c r="A49" s="26">
        <v>48</v>
      </c>
      <c r="B49" s="10" t="s">
        <v>46</v>
      </c>
      <c r="C49" s="32">
        <v>2</v>
      </c>
      <c r="D49" s="32"/>
      <c r="E49" s="32">
        <f t="shared" si="4"/>
        <v>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2">
        <f t="shared" si="7"/>
        <v>0</v>
      </c>
      <c r="W49" s="12">
        <f t="shared" si="6"/>
        <v>2</v>
      </c>
    </row>
    <row r="50" spans="1:23" x14ac:dyDescent="0.2">
      <c r="A50" s="26">
        <v>49</v>
      </c>
      <c r="B50" s="10" t="s">
        <v>47</v>
      </c>
      <c r="C50" s="32">
        <v>4</v>
      </c>
      <c r="D50" s="32"/>
      <c r="E50" s="32">
        <f t="shared" si="4"/>
        <v>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2">
        <f t="shared" si="7"/>
        <v>0</v>
      </c>
      <c r="W50" s="12">
        <f t="shared" si="6"/>
        <v>4</v>
      </c>
    </row>
    <row r="51" spans="1:23" x14ac:dyDescent="0.2">
      <c r="A51" s="26">
        <v>50</v>
      </c>
      <c r="B51" s="10" t="s">
        <v>48</v>
      </c>
      <c r="C51" s="32">
        <v>4</v>
      </c>
      <c r="D51" s="32"/>
      <c r="E51" s="32">
        <f t="shared" si="4"/>
        <v>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2">
        <f t="shared" si="7"/>
        <v>0</v>
      </c>
      <c r="W51" s="12">
        <f t="shared" si="6"/>
        <v>4</v>
      </c>
    </row>
    <row r="52" spans="1:23" x14ac:dyDescent="0.2">
      <c r="A52" s="26">
        <v>51</v>
      </c>
      <c r="B52" s="10" t="s">
        <v>49</v>
      </c>
      <c r="C52" s="32">
        <v>6</v>
      </c>
      <c r="D52" s="32"/>
      <c r="E52" s="32">
        <f t="shared" si="4"/>
        <v>6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2">
        <f t="shared" si="7"/>
        <v>0</v>
      </c>
      <c r="W52" s="12">
        <f t="shared" si="6"/>
        <v>6</v>
      </c>
    </row>
    <row r="53" spans="1:23" x14ac:dyDescent="0.2">
      <c r="A53" s="26">
        <v>52</v>
      </c>
      <c r="B53" s="10" t="s">
        <v>50</v>
      </c>
      <c r="C53" s="32">
        <v>13</v>
      </c>
      <c r="D53" s="32"/>
      <c r="E53" s="32">
        <f t="shared" si="4"/>
        <v>13</v>
      </c>
      <c r="F53" s="32">
        <f>4</f>
        <v>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2">
        <f t="shared" si="7"/>
        <v>4</v>
      </c>
      <c r="W53" s="12">
        <f t="shared" si="6"/>
        <v>9</v>
      </c>
    </row>
    <row r="54" spans="1:23" x14ac:dyDescent="0.2">
      <c r="A54" s="26">
        <v>53</v>
      </c>
      <c r="B54" s="10" t="s">
        <v>51</v>
      </c>
      <c r="C54" s="32">
        <v>42</v>
      </c>
      <c r="D54" s="32"/>
      <c r="E54" s="32">
        <f t="shared" si="4"/>
        <v>42</v>
      </c>
      <c r="F54" s="32"/>
      <c r="G54" s="32"/>
      <c r="H54" s="32"/>
      <c r="I54" s="32">
        <f>2</f>
        <v>2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2">
        <v>6</v>
      </c>
      <c r="W54" s="12">
        <f t="shared" si="6"/>
        <v>36</v>
      </c>
    </row>
    <row r="55" spans="1:23" x14ac:dyDescent="0.2">
      <c r="A55" s="26">
        <v>54</v>
      </c>
      <c r="B55" s="10" t="s">
        <v>52</v>
      </c>
      <c r="C55" s="32">
        <v>6</v>
      </c>
      <c r="D55" s="32"/>
      <c r="E55" s="32">
        <f t="shared" si="4"/>
        <v>6</v>
      </c>
      <c r="F55" s="32"/>
      <c r="G55" s="32"/>
      <c r="H55" s="32"/>
      <c r="I55" s="32"/>
      <c r="J55" s="32"/>
      <c r="K55" s="32">
        <f>1</f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2">
        <v>2</v>
      </c>
      <c r="W55" s="12">
        <f t="shared" si="6"/>
        <v>4</v>
      </c>
    </row>
    <row r="56" spans="1:23" x14ac:dyDescent="0.2">
      <c r="A56" s="26">
        <v>55</v>
      </c>
      <c r="B56" s="10" t="s">
        <v>53</v>
      </c>
      <c r="C56" s="32">
        <v>15</v>
      </c>
      <c r="D56" s="32"/>
      <c r="E56" s="32">
        <f t="shared" si="4"/>
        <v>15</v>
      </c>
      <c r="F56" s="32">
        <f>4</f>
        <v>4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2">
        <v>7</v>
      </c>
      <c r="W56" s="12">
        <f t="shared" si="6"/>
        <v>8</v>
      </c>
    </row>
    <row r="57" spans="1:23" x14ac:dyDescent="0.2">
      <c r="A57" s="26">
        <v>56</v>
      </c>
      <c r="B57" s="10" t="s">
        <v>54</v>
      </c>
      <c r="C57" s="32">
        <v>23</v>
      </c>
      <c r="D57" s="32"/>
      <c r="E57" s="32">
        <f t="shared" si="4"/>
        <v>23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2">
        <f t="shared" ref="V57:V65" si="8">SUM(F57:U57)</f>
        <v>0</v>
      </c>
      <c r="W57" s="12">
        <f t="shared" si="6"/>
        <v>23</v>
      </c>
    </row>
    <row r="58" spans="1:23" x14ac:dyDescent="0.2">
      <c r="A58" s="26">
        <v>57</v>
      </c>
      <c r="B58" s="10" t="s">
        <v>55</v>
      </c>
      <c r="C58" s="32">
        <v>2</v>
      </c>
      <c r="D58" s="32"/>
      <c r="E58" s="32">
        <f t="shared" si="4"/>
        <v>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2">
        <f t="shared" si="8"/>
        <v>0</v>
      </c>
      <c r="W58" s="12">
        <f t="shared" si="6"/>
        <v>2</v>
      </c>
    </row>
    <row r="59" spans="1:23" x14ac:dyDescent="0.2">
      <c r="A59" s="26">
        <v>58</v>
      </c>
      <c r="B59" s="10" t="s">
        <v>56</v>
      </c>
      <c r="C59" s="32">
        <v>4</v>
      </c>
      <c r="D59" s="32"/>
      <c r="E59" s="32">
        <f t="shared" si="4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2">
        <f t="shared" si="8"/>
        <v>0</v>
      </c>
      <c r="W59" s="12">
        <f t="shared" si="6"/>
        <v>4</v>
      </c>
    </row>
    <row r="60" spans="1:23" x14ac:dyDescent="0.2">
      <c r="A60" s="26">
        <v>59</v>
      </c>
      <c r="B60" s="10" t="s">
        <v>57</v>
      </c>
      <c r="C60" s="32">
        <v>26</v>
      </c>
      <c r="D60" s="32"/>
      <c r="E60" s="32">
        <f t="shared" si="4"/>
        <v>26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2">
        <f t="shared" si="8"/>
        <v>0</v>
      </c>
      <c r="W60" s="12">
        <f t="shared" si="6"/>
        <v>26</v>
      </c>
    </row>
    <row r="61" spans="1:23" x14ac:dyDescent="0.2">
      <c r="A61" s="26">
        <v>60</v>
      </c>
      <c r="B61" s="10" t="s">
        <v>58</v>
      </c>
      <c r="C61" s="32">
        <v>2</v>
      </c>
      <c r="D61" s="32">
        <v>3</v>
      </c>
      <c r="E61" s="32">
        <f t="shared" si="4"/>
        <v>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2">
        <f t="shared" si="8"/>
        <v>0</v>
      </c>
      <c r="W61" s="12">
        <f t="shared" si="6"/>
        <v>5</v>
      </c>
    </row>
    <row r="62" spans="1:23" x14ac:dyDescent="0.2">
      <c r="A62" s="25">
        <v>61</v>
      </c>
      <c r="B62" s="10" t="s">
        <v>59</v>
      </c>
      <c r="C62" s="32">
        <v>2</v>
      </c>
      <c r="D62" s="32"/>
      <c r="E62" s="32">
        <f t="shared" si="4"/>
        <v>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2">
        <f t="shared" si="8"/>
        <v>0</v>
      </c>
      <c r="W62" s="12">
        <f t="shared" si="6"/>
        <v>2</v>
      </c>
    </row>
    <row r="63" spans="1:23" x14ac:dyDescent="0.2">
      <c r="A63" s="25">
        <v>62</v>
      </c>
      <c r="B63" s="10" t="s">
        <v>60</v>
      </c>
      <c r="C63" s="32">
        <v>5</v>
      </c>
      <c r="D63" s="32"/>
      <c r="E63" s="32">
        <f t="shared" si="4"/>
        <v>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2">
        <f t="shared" si="8"/>
        <v>0</v>
      </c>
      <c r="W63" s="12">
        <f t="shared" si="6"/>
        <v>5</v>
      </c>
    </row>
    <row r="64" spans="1:23" x14ac:dyDescent="0.2">
      <c r="A64" s="26">
        <v>63</v>
      </c>
      <c r="B64" s="10" t="s">
        <v>61</v>
      </c>
      <c r="C64" s="32">
        <v>4</v>
      </c>
      <c r="D64" s="32"/>
      <c r="E64" s="32">
        <f t="shared" si="4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2">
        <f t="shared" si="8"/>
        <v>0</v>
      </c>
      <c r="W64" s="12">
        <f t="shared" si="6"/>
        <v>4</v>
      </c>
    </row>
    <row r="65" spans="1:23" x14ac:dyDescent="0.2">
      <c r="A65" s="26">
        <v>64</v>
      </c>
      <c r="B65" s="10" t="s">
        <v>62</v>
      </c>
      <c r="C65" s="32">
        <v>0</v>
      </c>
      <c r="D65" s="32"/>
      <c r="E65" s="32">
        <f t="shared" si="4"/>
        <v>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">
        <f t="shared" si="8"/>
        <v>0</v>
      </c>
      <c r="W65" s="12">
        <f t="shared" si="6"/>
        <v>0</v>
      </c>
    </row>
    <row r="66" spans="1:23" x14ac:dyDescent="0.2">
      <c r="A66" s="26">
        <v>65</v>
      </c>
      <c r="B66" s="10" t="s">
        <v>63</v>
      </c>
      <c r="C66" s="32">
        <v>5</v>
      </c>
      <c r="D66" s="32"/>
      <c r="E66" s="32">
        <f t="shared" ref="E66:E129" si="9">C66+D66</f>
        <v>5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2">
        <f t="shared" ref="V66:V129" si="10">SUM(F66:U66)</f>
        <v>0</v>
      </c>
      <c r="W66" s="12">
        <f t="shared" ref="W66:W129" si="11">E66-V66</f>
        <v>5</v>
      </c>
    </row>
    <row r="67" spans="1:23" x14ac:dyDescent="0.2">
      <c r="A67" s="26">
        <v>66</v>
      </c>
      <c r="B67" s="10" t="s">
        <v>64</v>
      </c>
      <c r="C67" s="32">
        <v>14</v>
      </c>
      <c r="D67" s="32"/>
      <c r="E67" s="32">
        <f t="shared" si="9"/>
        <v>14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2">
        <f t="shared" si="10"/>
        <v>0</v>
      </c>
      <c r="W67" s="12">
        <f t="shared" si="11"/>
        <v>14</v>
      </c>
    </row>
    <row r="68" spans="1:23" x14ac:dyDescent="0.2">
      <c r="A68" s="26">
        <v>67</v>
      </c>
      <c r="B68" s="10" t="s">
        <v>65</v>
      </c>
      <c r="C68" s="32">
        <v>1</v>
      </c>
      <c r="D68" s="32"/>
      <c r="E68" s="32">
        <f t="shared" si="9"/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2">
        <f t="shared" si="10"/>
        <v>0</v>
      </c>
      <c r="W68" s="12">
        <f t="shared" si="11"/>
        <v>1</v>
      </c>
    </row>
    <row r="69" spans="1:23" x14ac:dyDescent="0.2">
      <c r="A69" s="26">
        <v>68</v>
      </c>
      <c r="B69" s="10" t="s">
        <v>66</v>
      </c>
      <c r="C69" s="32">
        <v>9</v>
      </c>
      <c r="D69" s="32"/>
      <c r="E69" s="32">
        <f t="shared" si="9"/>
        <v>9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2">
        <f t="shared" si="10"/>
        <v>0</v>
      </c>
      <c r="W69" s="12">
        <f t="shared" si="11"/>
        <v>9</v>
      </c>
    </row>
    <row r="70" spans="1:23" x14ac:dyDescent="0.2">
      <c r="A70" s="26">
        <v>69</v>
      </c>
      <c r="B70" s="10" t="s">
        <v>67</v>
      </c>
      <c r="C70" s="32">
        <v>12</v>
      </c>
      <c r="D70" s="32"/>
      <c r="E70" s="32">
        <f t="shared" si="9"/>
        <v>12</v>
      </c>
      <c r="F70" s="32">
        <f>5</f>
        <v>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2">
        <f t="shared" si="10"/>
        <v>5</v>
      </c>
      <c r="W70" s="12">
        <f t="shared" si="11"/>
        <v>7</v>
      </c>
    </row>
    <row r="71" spans="1:23" x14ac:dyDescent="0.2">
      <c r="A71" s="26">
        <v>70</v>
      </c>
      <c r="B71" s="10" t="s">
        <v>68</v>
      </c>
      <c r="C71" s="32">
        <v>7</v>
      </c>
      <c r="D71" s="32"/>
      <c r="E71" s="32">
        <f t="shared" si="9"/>
        <v>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2">
        <f t="shared" si="10"/>
        <v>0</v>
      </c>
      <c r="W71" s="12">
        <f t="shared" si="11"/>
        <v>7</v>
      </c>
    </row>
    <row r="72" spans="1:23" x14ac:dyDescent="0.2">
      <c r="A72" s="26">
        <v>71</v>
      </c>
      <c r="B72" s="10" t="s">
        <v>69</v>
      </c>
      <c r="C72" s="32">
        <v>5</v>
      </c>
      <c r="D72" s="32"/>
      <c r="E72" s="32">
        <f t="shared" si="9"/>
        <v>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2">
        <f t="shared" si="10"/>
        <v>0</v>
      </c>
      <c r="W72" s="12">
        <f t="shared" si="11"/>
        <v>5</v>
      </c>
    </row>
    <row r="73" spans="1:23" x14ac:dyDescent="0.2">
      <c r="A73" s="26">
        <v>72</v>
      </c>
      <c r="B73" s="10" t="s">
        <v>70</v>
      </c>
      <c r="C73" s="32">
        <v>12</v>
      </c>
      <c r="D73" s="32"/>
      <c r="E73" s="32">
        <f t="shared" si="9"/>
        <v>12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2">
        <f t="shared" si="10"/>
        <v>0</v>
      </c>
      <c r="W73" s="12">
        <f t="shared" si="11"/>
        <v>12</v>
      </c>
    </row>
    <row r="74" spans="1:23" x14ac:dyDescent="0.2">
      <c r="A74" s="26">
        <v>73</v>
      </c>
      <c r="B74" s="10" t="s">
        <v>71</v>
      </c>
      <c r="C74" s="32">
        <v>9</v>
      </c>
      <c r="D74" s="32"/>
      <c r="E74" s="32">
        <f t="shared" si="9"/>
        <v>9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2">
        <f t="shared" si="10"/>
        <v>0</v>
      </c>
      <c r="W74" s="12">
        <f t="shared" si="11"/>
        <v>9</v>
      </c>
    </row>
    <row r="75" spans="1:23" x14ac:dyDescent="0.2">
      <c r="A75" s="26">
        <v>74</v>
      </c>
      <c r="B75" s="10" t="s">
        <v>72</v>
      </c>
      <c r="C75" s="32">
        <v>20</v>
      </c>
      <c r="D75" s="32"/>
      <c r="E75" s="32">
        <f t="shared" si="9"/>
        <v>20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2">
        <f t="shared" si="10"/>
        <v>0</v>
      </c>
      <c r="W75" s="12">
        <f t="shared" si="11"/>
        <v>20</v>
      </c>
    </row>
    <row r="76" spans="1:23" x14ac:dyDescent="0.2">
      <c r="A76" s="26">
        <v>75</v>
      </c>
      <c r="B76" s="10" t="s">
        <v>73</v>
      </c>
      <c r="C76" s="32">
        <v>10</v>
      </c>
      <c r="D76" s="32">
        <v>6</v>
      </c>
      <c r="E76" s="32">
        <f t="shared" si="9"/>
        <v>16</v>
      </c>
      <c r="F76" s="32">
        <f>1</f>
        <v>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2">
        <f t="shared" si="10"/>
        <v>1</v>
      </c>
      <c r="W76" s="12">
        <f t="shared" si="11"/>
        <v>15</v>
      </c>
    </row>
    <row r="77" spans="1:23" x14ac:dyDescent="0.2">
      <c r="A77" s="26">
        <v>76</v>
      </c>
      <c r="B77" s="10" t="s">
        <v>74</v>
      </c>
      <c r="C77" s="32">
        <v>14</v>
      </c>
      <c r="D77" s="32"/>
      <c r="E77" s="32">
        <f t="shared" si="9"/>
        <v>14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2">
        <f t="shared" si="10"/>
        <v>0</v>
      </c>
      <c r="W77" s="12">
        <f t="shared" si="11"/>
        <v>14</v>
      </c>
    </row>
    <row r="78" spans="1:23" x14ac:dyDescent="0.2">
      <c r="A78" s="26">
        <v>77</v>
      </c>
      <c r="B78" s="10" t="s">
        <v>75</v>
      </c>
      <c r="C78" s="32">
        <v>1</v>
      </c>
      <c r="D78" s="32"/>
      <c r="E78" s="32">
        <f t="shared" si="9"/>
        <v>1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2">
        <f t="shared" si="10"/>
        <v>0</v>
      </c>
      <c r="W78" s="12">
        <f t="shared" si="11"/>
        <v>1</v>
      </c>
    </row>
    <row r="79" spans="1:23" x14ac:dyDescent="0.2">
      <c r="A79" s="26">
        <v>78</v>
      </c>
      <c r="B79" s="10" t="s">
        <v>1866</v>
      </c>
      <c r="C79" s="32">
        <v>10</v>
      </c>
      <c r="D79" s="32"/>
      <c r="E79" s="32">
        <f t="shared" si="9"/>
        <v>10</v>
      </c>
      <c r="F79" s="32"/>
      <c r="G79" s="32"/>
      <c r="H79" s="32"/>
      <c r="I79" s="32"/>
      <c r="J79" s="32"/>
      <c r="K79" s="32"/>
      <c r="L79" s="32">
        <f>1</f>
        <v>1</v>
      </c>
      <c r="M79" s="32"/>
      <c r="N79" s="32"/>
      <c r="O79" s="32"/>
      <c r="P79" s="32"/>
      <c r="Q79" s="32"/>
      <c r="R79" s="32"/>
      <c r="S79" s="32"/>
      <c r="T79" s="32"/>
      <c r="U79" s="32"/>
      <c r="V79" s="12">
        <v>2</v>
      </c>
      <c r="W79" s="12">
        <f t="shared" si="11"/>
        <v>8</v>
      </c>
    </row>
    <row r="80" spans="1:23" x14ac:dyDescent="0.2">
      <c r="A80" s="26">
        <v>79</v>
      </c>
      <c r="B80" s="10" t="s">
        <v>76</v>
      </c>
      <c r="C80" s="32">
        <v>1</v>
      </c>
      <c r="D80" s="32"/>
      <c r="E80" s="32">
        <f t="shared" si="9"/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2">
        <f t="shared" si="10"/>
        <v>0</v>
      </c>
      <c r="W80" s="12">
        <f t="shared" si="11"/>
        <v>1</v>
      </c>
    </row>
    <row r="81" spans="1:23" x14ac:dyDescent="0.2">
      <c r="A81" s="26">
        <v>80</v>
      </c>
      <c r="B81" s="10" t="s">
        <v>1862</v>
      </c>
      <c r="C81" s="32">
        <v>10</v>
      </c>
      <c r="D81" s="32"/>
      <c r="E81" s="32">
        <f t="shared" si="9"/>
        <v>10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2">
        <v>1</v>
      </c>
      <c r="W81" s="12">
        <f t="shared" si="11"/>
        <v>9</v>
      </c>
    </row>
    <row r="82" spans="1:23" x14ac:dyDescent="0.2">
      <c r="A82" s="26">
        <v>81</v>
      </c>
      <c r="B82" s="10" t="s">
        <v>77</v>
      </c>
      <c r="C82" s="32">
        <v>5</v>
      </c>
      <c r="D82" s="32"/>
      <c r="E82" s="32">
        <f t="shared" si="9"/>
        <v>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2">
        <f t="shared" si="10"/>
        <v>0</v>
      </c>
      <c r="W82" s="12">
        <f t="shared" si="11"/>
        <v>5</v>
      </c>
    </row>
    <row r="83" spans="1:23" x14ac:dyDescent="0.2">
      <c r="A83" s="26">
        <v>82</v>
      </c>
      <c r="B83" s="10" t="s">
        <v>2037</v>
      </c>
      <c r="C83" s="32">
        <v>36</v>
      </c>
      <c r="D83" s="32"/>
      <c r="E83" s="32">
        <f t="shared" si="9"/>
        <v>36</v>
      </c>
      <c r="F83" s="32"/>
      <c r="G83" s="32"/>
      <c r="H83" s="32"/>
      <c r="I83" s="32"/>
      <c r="J83" s="32"/>
      <c r="K83" s="32">
        <f>10</f>
        <v>10</v>
      </c>
      <c r="L83" s="32"/>
      <c r="M83" s="32"/>
      <c r="N83" s="32">
        <f>2</f>
        <v>2</v>
      </c>
      <c r="O83" s="32"/>
      <c r="P83" s="32"/>
      <c r="Q83" s="32"/>
      <c r="R83" s="32"/>
      <c r="S83" s="32"/>
      <c r="T83" s="32"/>
      <c r="U83" s="32"/>
      <c r="V83" s="12">
        <v>22</v>
      </c>
      <c r="W83" s="12">
        <f t="shared" si="11"/>
        <v>14</v>
      </c>
    </row>
    <row r="84" spans="1:23" x14ac:dyDescent="0.2">
      <c r="A84" s="26">
        <v>83</v>
      </c>
      <c r="B84" s="10" t="s">
        <v>78</v>
      </c>
      <c r="C84" s="32">
        <v>20</v>
      </c>
      <c r="D84" s="32"/>
      <c r="E84" s="32">
        <f t="shared" si="9"/>
        <v>20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2">
        <f t="shared" si="10"/>
        <v>0</v>
      </c>
      <c r="W84" s="12">
        <f t="shared" si="11"/>
        <v>20</v>
      </c>
    </row>
    <row r="85" spans="1:23" x14ac:dyDescent="0.2">
      <c r="A85" s="26">
        <v>84</v>
      </c>
      <c r="B85" s="10" t="s">
        <v>79</v>
      </c>
      <c r="C85" s="32">
        <v>20</v>
      </c>
      <c r="D85" s="32"/>
      <c r="E85" s="32">
        <f t="shared" si="9"/>
        <v>20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2">
        <f t="shared" si="10"/>
        <v>0</v>
      </c>
      <c r="W85" s="12">
        <f t="shared" si="11"/>
        <v>20</v>
      </c>
    </row>
    <row r="86" spans="1:23" x14ac:dyDescent="0.2">
      <c r="A86" s="26">
        <v>85</v>
      </c>
      <c r="B86" s="10" t="s">
        <v>80</v>
      </c>
      <c r="C86" s="32">
        <v>3</v>
      </c>
      <c r="D86" s="32"/>
      <c r="E86" s="32">
        <f t="shared" si="9"/>
        <v>3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2">
        <v>2</v>
      </c>
      <c r="W86" s="12">
        <f t="shared" si="11"/>
        <v>1</v>
      </c>
    </row>
    <row r="87" spans="1:23" x14ac:dyDescent="0.2">
      <c r="A87" s="26">
        <v>86</v>
      </c>
      <c r="B87" s="10" t="s">
        <v>81</v>
      </c>
      <c r="C87" s="32">
        <v>10</v>
      </c>
      <c r="D87" s="32"/>
      <c r="E87" s="32">
        <f t="shared" si="9"/>
        <v>10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2">
        <v>2</v>
      </c>
      <c r="W87" s="12">
        <f t="shared" si="11"/>
        <v>8</v>
      </c>
    </row>
    <row r="88" spans="1:23" x14ac:dyDescent="0.2">
      <c r="A88" s="26">
        <v>87</v>
      </c>
      <c r="B88" s="10" t="s">
        <v>82</v>
      </c>
      <c r="C88" s="32">
        <v>0</v>
      </c>
      <c r="D88" s="32"/>
      <c r="E88" s="32">
        <f t="shared" si="9"/>
        <v>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2">
        <f t="shared" si="10"/>
        <v>0</v>
      </c>
      <c r="W88" s="12">
        <f t="shared" si="11"/>
        <v>0</v>
      </c>
    </row>
    <row r="89" spans="1:23" x14ac:dyDescent="0.2">
      <c r="A89" s="26">
        <v>88</v>
      </c>
      <c r="B89" s="10" t="s">
        <v>83</v>
      </c>
      <c r="C89" s="32">
        <v>19</v>
      </c>
      <c r="D89" s="32"/>
      <c r="E89" s="32">
        <f t="shared" si="9"/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2">
        <f t="shared" si="10"/>
        <v>0</v>
      </c>
      <c r="W89" s="12">
        <f t="shared" si="11"/>
        <v>19</v>
      </c>
    </row>
    <row r="90" spans="1:23" x14ac:dyDescent="0.2">
      <c r="A90" s="26">
        <v>89</v>
      </c>
      <c r="B90" s="10" t="s">
        <v>84</v>
      </c>
      <c r="C90" s="32">
        <v>15</v>
      </c>
      <c r="D90" s="32"/>
      <c r="E90" s="32">
        <f t="shared" si="9"/>
        <v>15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2">
        <f t="shared" si="10"/>
        <v>0</v>
      </c>
      <c r="W90" s="12">
        <f t="shared" si="11"/>
        <v>15</v>
      </c>
    </row>
    <row r="91" spans="1:23" x14ac:dyDescent="0.2">
      <c r="A91" s="26">
        <v>90</v>
      </c>
      <c r="B91" s="10" t="s">
        <v>85</v>
      </c>
      <c r="C91" s="32">
        <v>100</v>
      </c>
      <c r="D91" s="32"/>
      <c r="E91" s="32">
        <f t="shared" si="9"/>
        <v>100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2">
        <f t="shared" si="10"/>
        <v>0</v>
      </c>
      <c r="W91" s="12">
        <f t="shared" si="11"/>
        <v>100</v>
      </c>
    </row>
    <row r="92" spans="1:23" x14ac:dyDescent="0.2">
      <c r="A92" s="26">
        <v>91</v>
      </c>
      <c r="B92" s="10" t="s">
        <v>86</v>
      </c>
      <c r="C92" s="32">
        <v>15</v>
      </c>
      <c r="D92" s="32"/>
      <c r="E92" s="32">
        <f t="shared" si="9"/>
        <v>15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2">
        <f t="shared" si="10"/>
        <v>0</v>
      </c>
      <c r="W92" s="12">
        <f t="shared" si="11"/>
        <v>15</v>
      </c>
    </row>
    <row r="93" spans="1:23" x14ac:dyDescent="0.2">
      <c r="A93" s="26">
        <v>92</v>
      </c>
      <c r="B93" s="10" t="s">
        <v>87</v>
      </c>
      <c r="C93" s="32">
        <v>9</v>
      </c>
      <c r="D93" s="32"/>
      <c r="E93" s="32">
        <f t="shared" si="9"/>
        <v>9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2">
        <f t="shared" si="10"/>
        <v>0</v>
      </c>
      <c r="W93" s="12">
        <f t="shared" si="11"/>
        <v>9</v>
      </c>
    </row>
    <row r="94" spans="1:23" x14ac:dyDescent="0.2">
      <c r="A94" s="26">
        <v>93</v>
      </c>
      <c r="B94" s="10" t="s">
        <v>88</v>
      </c>
      <c r="C94" s="32">
        <v>15</v>
      </c>
      <c r="D94" s="32"/>
      <c r="E94" s="32">
        <f t="shared" si="9"/>
        <v>15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2">
        <f t="shared" si="10"/>
        <v>0</v>
      </c>
      <c r="W94" s="12">
        <f t="shared" si="11"/>
        <v>15</v>
      </c>
    </row>
    <row r="95" spans="1:23" x14ac:dyDescent="0.2">
      <c r="A95" s="26">
        <v>94</v>
      </c>
      <c r="B95" s="10" t="s">
        <v>89</v>
      </c>
      <c r="C95" s="32">
        <v>13</v>
      </c>
      <c r="D95" s="32"/>
      <c r="E95" s="32">
        <f t="shared" si="9"/>
        <v>13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2">
        <f t="shared" si="10"/>
        <v>0</v>
      </c>
      <c r="W95" s="12">
        <f t="shared" si="11"/>
        <v>13</v>
      </c>
    </row>
    <row r="96" spans="1:23" x14ac:dyDescent="0.2">
      <c r="A96" s="26">
        <v>95</v>
      </c>
      <c r="B96" s="10" t="s">
        <v>90</v>
      </c>
      <c r="C96" s="32">
        <v>10</v>
      </c>
      <c r="D96" s="32"/>
      <c r="E96" s="32">
        <f t="shared" si="9"/>
        <v>10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2">
        <f t="shared" si="10"/>
        <v>0</v>
      </c>
      <c r="W96" s="12">
        <f t="shared" si="11"/>
        <v>10</v>
      </c>
    </row>
    <row r="97" spans="1:23" x14ac:dyDescent="0.2">
      <c r="A97" s="26">
        <v>96</v>
      </c>
      <c r="B97" s="10" t="s">
        <v>91</v>
      </c>
      <c r="C97" s="32">
        <v>70</v>
      </c>
      <c r="D97" s="32"/>
      <c r="E97" s="32">
        <f t="shared" si="9"/>
        <v>70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2">
        <f t="shared" si="10"/>
        <v>0</v>
      </c>
      <c r="W97" s="12">
        <f t="shared" si="11"/>
        <v>70</v>
      </c>
    </row>
    <row r="98" spans="1:23" x14ac:dyDescent="0.2">
      <c r="A98" s="26">
        <v>97</v>
      </c>
      <c r="B98" s="10" t="s">
        <v>92</v>
      </c>
      <c r="C98" s="32">
        <v>0</v>
      </c>
      <c r="D98" s="32"/>
      <c r="E98" s="32">
        <f t="shared" si="9"/>
        <v>0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2">
        <f t="shared" si="10"/>
        <v>0</v>
      </c>
      <c r="W98" s="12">
        <f t="shared" si="11"/>
        <v>0</v>
      </c>
    </row>
    <row r="99" spans="1:23" x14ac:dyDescent="0.2">
      <c r="A99" s="26">
        <v>98</v>
      </c>
      <c r="B99" s="10" t="s">
        <v>93</v>
      </c>
      <c r="C99" s="32">
        <v>40</v>
      </c>
      <c r="D99" s="32"/>
      <c r="E99" s="32">
        <f t="shared" si="9"/>
        <v>40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>
        <f>1</f>
        <v>1</v>
      </c>
      <c r="S99" s="32"/>
      <c r="T99" s="32"/>
      <c r="U99" s="32"/>
      <c r="V99" s="12">
        <f t="shared" si="10"/>
        <v>1</v>
      </c>
      <c r="W99" s="12">
        <f t="shared" si="11"/>
        <v>39</v>
      </c>
    </row>
    <row r="100" spans="1:23" x14ac:dyDescent="0.2">
      <c r="A100" s="26">
        <v>99</v>
      </c>
      <c r="B100" s="10" t="s">
        <v>94</v>
      </c>
      <c r="C100" s="32">
        <v>20</v>
      </c>
      <c r="D100" s="32"/>
      <c r="E100" s="32">
        <f t="shared" si="9"/>
        <v>20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2">
        <f t="shared" si="10"/>
        <v>0</v>
      </c>
      <c r="W100" s="12">
        <f t="shared" si="11"/>
        <v>20</v>
      </c>
    </row>
    <row r="101" spans="1:23" x14ac:dyDescent="0.2">
      <c r="A101" s="26">
        <v>100</v>
      </c>
      <c r="B101" s="10" t="s">
        <v>95</v>
      </c>
      <c r="C101" s="32">
        <v>15</v>
      </c>
      <c r="D101" s="32"/>
      <c r="E101" s="32">
        <f t="shared" si="9"/>
        <v>15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2">
        <f t="shared" si="10"/>
        <v>0</v>
      </c>
      <c r="W101" s="12">
        <f t="shared" si="11"/>
        <v>15</v>
      </c>
    </row>
    <row r="102" spans="1:23" x14ac:dyDescent="0.2">
      <c r="A102" s="26">
        <v>101</v>
      </c>
      <c r="B102" s="10" t="s">
        <v>96</v>
      </c>
      <c r="C102" s="32">
        <v>10</v>
      </c>
      <c r="D102" s="32"/>
      <c r="E102" s="32">
        <f t="shared" si="9"/>
        <v>10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2">
        <f t="shared" si="10"/>
        <v>0</v>
      </c>
      <c r="W102" s="12">
        <f t="shared" si="11"/>
        <v>10</v>
      </c>
    </row>
    <row r="103" spans="1:23" x14ac:dyDescent="0.2">
      <c r="A103" s="26">
        <v>102</v>
      </c>
      <c r="B103" s="10" t="s">
        <v>97</v>
      </c>
      <c r="C103" s="32">
        <v>23</v>
      </c>
      <c r="D103" s="32"/>
      <c r="E103" s="32">
        <f t="shared" si="9"/>
        <v>23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2">
        <v>4</v>
      </c>
      <c r="W103" s="12">
        <f t="shared" si="11"/>
        <v>19</v>
      </c>
    </row>
    <row r="104" spans="1:23" x14ac:dyDescent="0.2">
      <c r="A104" s="26">
        <v>103</v>
      </c>
      <c r="B104" s="10" t="s">
        <v>98</v>
      </c>
      <c r="C104" s="32">
        <v>40</v>
      </c>
      <c r="D104" s="32"/>
      <c r="E104" s="32">
        <f t="shared" si="9"/>
        <v>40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2">
        <v>6</v>
      </c>
      <c r="W104" s="12">
        <f t="shared" si="11"/>
        <v>34</v>
      </c>
    </row>
    <row r="105" spans="1:23" x14ac:dyDescent="0.2">
      <c r="A105" s="26">
        <v>104</v>
      </c>
      <c r="B105" s="10" t="s">
        <v>99</v>
      </c>
      <c r="C105" s="32">
        <v>29</v>
      </c>
      <c r="D105" s="32"/>
      <c r="E105" s="32">
        <f t="shared" si="9"/>
        <v>29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2">
        <f t="shared" si="10"/>
        <v>0</v>
      </c>
      <c r="W105" s="12">
        <f t="shared" si="11"/>
        <v>29</v>
      </c>
    </row>
    <row r="106" spans="1:23" x14ac:dyDescent="0.2">
      <c r="A106" s="26">
        <v>105</v>
      </c>
      <c r="B106" s="10" t="s">
        <v>100</v>
      </c>
      <c r="C106" s="32">
        <v>38</v>
      </c>
      <c r="D106" s="32"/>
      <c r="E106" s="32">
        <f t="shared" si="9"/>
        <v>38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2">
        <f t="shared" si="10"/>
        <v>0</v>
      </c>
      <c r="W106" s="12">
        <f t="shared" si="11"/>
        <v>38</v>
      </c>
    </row>
    <row r="107" spans="1:23" x14ac:dyDescent="0.2">
      <c r="A107" s="26">
        <v>106</v>
      </c>
      <c r="B107" s="10" t="s">
        <v>101</v>
      </c>
      <c r="C107" s="32">
        <v>21</v>
      </c>
      <c r="D107" s="32"/>
      <c r="E107" s="32">
        <f t="shared" si="9"/>
        <v>21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2">
        <f t="shared" si="10"/>
        <v>0</v>
      </c>
      <c r="W107" s="12">
        <f t="shared" si="11"/>
        <v>21</v>
      </c>
    </row>
    <row r="108" spans="1:23" x14ac:dyDescent="0.2">
      <c r="A108" s="26">
        <v>107</v>
      </c>
      <c r="B108" s="10" t="s">
        <v>102</v>
      </c>
      <c r="C108" s="32">
        <v>10</v>
      </c>
      <c r="D108" s="32"/>
      <c r="E108" s="32">
        <f t="shared" si="9"/>
        <v>10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2">
        <f t="shared" si="10"/>
        <v>0</v>
      </c>
      <c r="W108" s="12">
        <f t="shared" si="11"/>
        <v>10</v>
      </c>
    </row>
    <row r="109" spans="1:23" x14ac:dyDescent="0.2">
      <c r="A109" s="26">
        <v>108</v>
      </c>
      <c r="B109" s="10" t="s">
        <v>103</v>
      </c>
      <c r="C109" s="32">
        <v>12</v>
      </c>
      <c r="D109" s="32"/>
      <c r="E109" s="32">
        <f t="shared" si="9"/>
        <v>12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2">
        <f t="shared" si="10"/>
        <v>0</v>
      </c>
      <c r="W109" s="12">
        <f t="shared" si="11"/>
        <v>12</v>
      </c>
    </row>
    <row r="110" spans="1:23" x14ac:dyDescent="0.2">
      <c r="A110" s="26">
        <v>109</v>
      </c>
      <c r="B110" s="10" t="s">
        <v>104</v>
      </c>
      <c r="C110" s="32">
        <v>6</v>
      </c>
      <c r="D110" s="32"/>
      <c r="E110" s="32">
        <f t="shared" si="9"/>
        <v>6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2">
        <f t="shared" si="10"/>
        <v>0</v>
      </c>
      <c r="W110" s="12">
        <f t="shared" si="11"/>
        <v>6</v>
      </c>
    </row>
    <row r="111" spans="1:23" x14ac:dyDescent="0.2">
      <c r="A111" s="26">
        <v>110</v>
      </c>
      <c r="B111" s="10" t="s">
        <v>105</v>
      </c>
      <c r="C111" s="32">
        <v>1</v>
      </c>
      <c r="D111" s="32"/>
      <c r="E111" s="32">
        <f t="shared" si="9"/>
        <v>1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2">
        <f t="shared" si="10"/>
        <v>0</v>
      </c>
      <c r="W111" s="12">
        <f t="shared" si="11"/>
        <v>1</v>
      </c>
    </row>
    <row r="112" spans="1:23" x14ac:dyDescent="0.2">
      <c r="A112" s="26">
        <v>111</v>
      </c>
      <c r="B112" s="10" t="s">
        <v>106</v>
      </c>
      <c r="C112" s="32">
        <v>6</v>
      </c>
      <c r="D112" s="32">
        <v>3</v>
      </c>
      <c r="E112" s="32">
        <f t="shared" si="9"/>
        <v>9</v>
      </c>
      <c r="F112" s="32"/>
      <c r="G112" s="32"/>
      <c r="H112" s="32"/>
      <c r="I112" s="32"/>
      <c r="J112" s="32"/>
      <c r="K112" s="32">
        <f>2</f>
        <v>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2">
        <f t="shared" si="10"/>
        <v>2</v>
      </c>
      <c r="W112" s="12">
        <f t="shared" si="11"/>
        <v>7</v>
      </c>
    </row>
    <row r="113" spans="1:23" x14ac:dyDescent="0.2">
      <c r="A113" s="26">
        <v>112</v>
      </c>
      <c r="B113" s="10" t="s">
        <v>107</v>
      </c>
      <c r="C113" s="32">
        <v>0</v>
      </c>
      <c r="D113" s="32">
        <v>3</v>
      </c>
      <c r="E113" s="32">
        <f t="shared" si="9"/>
        <v>3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2">
        <f t="shared" si="10"/>
        <v>0</v>
      </c>
      <c r="W113" s="12">
        <f t="shared" si="11"/>
        <v>3</v>
      </c>
    </row>
    <row r="114" spans="1:23" x14ac:dyDescent="0.2">
      <c r="A114" s="26">
        <v>113</v>
      </c>
      <c r="B114" s="10" t="s">
        <v>108</v>
      </c>
      <c r="C114" s="32">
        <v>0</v>
      </c>
      <c r="D114" s="32">
        <v>8</v>
      </c>
      <c r="E114" s="32">
        <f t="shared" si="9"/>
        <v>8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2">
        <f t="shared" si="10"/>
        <v>0</v>
      </c>
      <c r="W114" s="12">
        <f t="shared" si="11"/>
        <v>8</v>
      </c>
    </row>
    <row r="115" spans="1:23" x14ac:dyDescent="0.2">
      <c r="A115" s="26">
        <v>114</v>
      </c>
      <c r="B115" s="10" t="s">
        <v>109</v>
      </c>
      <c r="C115" s="32">
        <v>15</v>
      </c>
      <c r="D115" s="32"/>
      <c r="E115" s="32">
        <f t="shared" si="9"/>
        <v>15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2">
        <f t="shared" si="10"/>
        <v>0</v>
      </c>
      <c r="W115" s="12">
        <f t="shared" si="11"/>
        <v>15</v>
      </c>
    </row>
    <row r="116" spans="1:23" x14ac:dyDescent="0.2">
      <c r="A116" s="26">
        <v>115</v>
      </c>
      <c r="B116" s="10" t="s">
        <v>110</v>
      </c>
      <c r="C116" s="32">
        <v>0</v>
      </c>
      <c r="D116" s="32">
        <v>4</v>
      </c>
      <c r="E116" s="32">
        <f t="shared" si="9"/>
        <v>4</v>
      </c>
      <c r="F116" s="32"/>
      <c r="G116" s="32"/>
      <c r="H116" s="32"/>
      <c r="I116" s="32"/>
      <c r="J116" s="32">
        <f>2</f>
        <v>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2">
        <v>4</v>
      </c>
      <c r="W116" s="12">
        <f t="shared" si="11"/>
        <v>0</v>
      </c>
    </row>
    <row r="117" spans="1:23" x14ac:dyDescent="0.2">
      <c r="A117" s="26">
        <v>116</v>
      </c>
      <c r="B117" s="27" t="s">
        <v>1934</v>
      </c>
      <c r="C117" s="32">
        <v>574</v>
      </c>
      <c r="D117" s="32"/>
      <c r="E117" s="32">
        <f t="shared" si="9"/>
        <v>574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2">
        <f t="shared" si="10"/>
        <v>0</v>
      </c>
      <c r="W117" s="12">
        <f t="shared" si="11"/>
        <v>574</v>
      </c>
    </row>
    <row r="118" spans="1:23" x14ac:dyDescent="0.2">
      <c r="A118" s="26">
        <v>117</v>
      </c>
      <c r="B118" s="10" t="s">
        <v>111</v>
      </c>
      <c r="C118" s="32">
        <v>6</v>
      </c>
      <c r="D118" s="32"/>
      <c r="E118" s="32">
        <f t="shared" si="9"/>
        <v>6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2">
        <f t="shared" si="10"/>
        <v>0</v>
      </c>
      <c r="W118" s="12">
        <f t="shared" si="11"/>
        <v>6</v>
      </c>
    </row>
    <row r="119" spans="1:23" x14ac:dyDescent="0.2">
      <c r="A119" s="26">
        <v>118</v>
      </c>
      <c r="B119" s="10" t="s">
        <v>112</v>
      </c>
      <c r="C119" s="32">
        <v>5</v>
      </c>
      <c r="D119" s="32"/>
      <c r="E119" s="32">
        <f t="shared" si="9"/>
        <v>5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2">
        <f t="shared" si="10"/>
        <v>0</v>
      </c>
      <c r="W119" s="12">
        <f t="shared" si="11"/>
        <v>5</v>
      </c>
    </row>
    <row r="120" spans="1:23" x14ac:dyDescent="0.2">
      <c r="A120" s="26">
        <v>119</v>
      </c>
      <c r="B120" s="10" t="s">
        <v>113</v>
      </c>
      <c r="C120" s="32">
        <v>59</v>
      </c>
      <c r="D120" s="32"/>
      <c r="E120" s="32">
        <f t="shared" si="9"/>
        <v>59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2">
        <f t="shared" si="10"/>
        <v>0</v>
      </c>
      <c r="W120" s="12">
        <f t="shared" si="11"/>
        <v>59</v>
      </c>
    </row>
    <row r="121" spans="1:23" x14ac:dyDescent="0.2">
      <c r="A121" s="26">
        <v>120</v>
      </c>
      <c r="B121" s="10" t="s">
        <v>114</v>
      </c>
      <c r="C121" s="32">
        <v>839</v>
      </c>
      <c r="D121" s="32"/>
      <c r="E121" s="32">
        <f t="shared" si="9"/>
        <v>839</v>
      </c>
      <c r="F121" s="32">
        <f>30</f>
        <v>30</v>
      </c>
      <c r="G121" s="32"/>
      <c r="H121" s="32"/>
      <c r="I121" s="32">
        <f>10</f>
        <v>10</v>
      </c>
      <c r="J121" s="32"/>
      <c r="K121" s="32"/>
      <c r="L121" s="32">
        <f>2</f>
        <v>2</v>
      </c>
      <c r="M121" s="32"/>
      <c r="N121" s="32"/>
      <c r="O121" s="32"/>
      <c r="P121" s="32"/>
      <c r="Q121" s="32"/>
      <c r="R121" s="32">
        <f>2</f>
        <v>2</v>
      </c>
      <c r="S121" s="32"/>
      <c r="T121" s="32"/>
      <c r="U121" s="32"/>
      <c r="V121" s="12">
        <f t="shared" si="10"/>
        <v>44</v>
      </c>
      <c r="W121" s="12">
        <f t="shared" si="11"/>
        <v>795</v>
      </c>
    </row>
    <row r="122" spans="1:23" x14ac:dyDescent="0.2">
      <c r="A122" s="26">
        <v>121</v>
      </c>
      <c r="B122" s="10" t="s">
        <v>115</v>
      </c>
      <c r="C122" s="32">
        <v>0</v>
      </c>
      <c r="D122" s="32"/>
      <c r="E122" s="32">
        <f t="shared" si="9"/>
        <v>0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2">
        <f t="shared" si="10"/>
        <v>0</v>
      </c>
      <c r="W122" s="12">
        <f t="shared" si="11"/>
        <v>0</v>
      </c>
    </row>
    <row r="123" spans="1:23" x14ac:dyDescent="0.2">
      <c r="A123" s="25">
        <v>122</v>
      </c>
      <c r="B123" s="10" t="s">
        <v>116</v>
      </c>
      <c r="C123" s="32">
        <v>2</v>
      </c>
      <c r="D123" s="32"/>
      <c r="E123" s="32">
        <f t="shared" si="9"/>
        <v>2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2">
        <f t="shared" si="10"/>
        <v>0</v>
      </c>
      <c r="W123" s="12">
        <f t="shared" si="11"/>
        <v>2</v>
      </c>
    </row>
    <row r="124" spans="1:23" x14ac:dyDescent="0.2">
      <c r="A124" s="25">
        <v>123</v>
      </c>
      <c r="B124" s="10" t="s">
        <v>117</v>
      </c>
      <c r="C124" s="32">
        <v>25</v>
      </c>
      <c r="D124" s="32"/>
      <c r="E124" s="32">
        <f t="shared" si="9"/>
        <v>25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2">
        <f t="shared" si="10"/>
        <v>0</v>
      </c>
      <c r="W124" s="12">
        <f t="shared" si="11"/>
        <v>25</v>
      </c>
    </row>
    <row r="125" spans="1:23" x14ac:dyDescent="0.2">
      <c r="A125" s="25">
        <v>124</v>
      </c>
      <c r="B125" s="10" t="s">
        <v>118</v>
      </c>
      <c r="C125" s="32">
        <v>24</v>
      </c>
      <c r="D125" s="32"/>
      <c r="E125" s="32">
        <f t="shared" si="9"/>
        <v>24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2">
        <f t="shared" si="10"/>
        <v>0</v>
      </c>
      <c r="W125" s="12">
        <f t="shared" si="11"/>
        <v>24</v>
      </c>
    </row>
    <row r="126" spans="1:23" x14ac:dyDescent="0.2">
      <c r="A126" s="25">
        <v>125</v>
      </c>
      <c r="B126" s="10" t="s">
        <v>1901</v>
      </c>
      <c r="C126" s="32">
        <v>0</v>
      </c>
      <c r="D126" s="32"/>
      <c r="E126" s="32">
        <f t="shared" si="9"/>
        <v>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2">
        <f t="shared" si="10"/>
        <v>0</v>
      </c>
      <c r="W126" s="12">
        <f t="shared" si="11"/>
        <v>0</v>
      </c>
    </row>
    <row r="127" spans="1:23" x14ac:dyDescent="0.2">
      <c r="A127" s="25">
        <v>126</v>
      </c>
      <c r="B127" s="10" t="s">
        <v>119</v>
      </c>
      <c r="C127" s="32">
        <v>4</v>
      </c>
      <c r="D127" s="32"/>
      <c r="E127" s="32">
        <f t="shared" si="9"/>
        <v>4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2">
        <f t="shared" si="10"/>
        <v>0</v>
      </c>
      <c r="W127" s="12">
        <f t="shared" si="11"/>
        <v>4</v>
      </c>
    </row>
    <row r="128" spans="1:23" x14ac:dyDescent="0.2">
      <c r="A128" s="25">
        <v>127</v>
      </c>
      <c r="B128" s="10" t="s">
        <v>120</v>
      </c>
      <c r="C128" s="32">
        <v>372</v>
      </c>
      <c r="D128" s="32"/>
      <c r="E128" s="32">
        <f t="shared" si="9"/>
        <v>372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2">
        <f t="shared" si="10"/>
        <v>0</v>
      </c>
      <c r="W128" s="12">
        <f t="shared" si="11"/>
        <v>372</v>
      </c>
    </row>
    <row r="129" spans="1:23" x14ac:dyDescent="0.2">
      <c r="A129" s="25">
        <v>128</v>
      </c>
      <c r="B129" s="10" t="s">
        <v>121</v>
      </c>
      <c r="C129" s="32">
        <v>120</v>
      </c>
      <c r="D129" s="32"/>
      <c r="E129" s="32">
        <f t="shared" si="9"/>
        <v>120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2">
        <f t="shared" si="10"/>
        <v>0</v>
      </c>
      <c r="W129" s="12">
        <f t="shared" si="11"/>
        <v>120</v>
      </c>
    </row>
    <row r="130" spans="1:23" x14ac:dyDescent="0.2">
      <c r="A130" s="25">
        <v>129</v>
      </c>
      <c r="B130" s="10" t="s">
        <v>122</v>
      </c>
      <c r="C130" s="32">
        <v>0</v>
      </c>
      <c r="D130" s="32"/>
      <c r="E130" s="32">
        <f t="shared" ref="E130:E193" si="12">C130+D130</f>
        <v>0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2">
        <f t="shared" ref="V130:V193" si="13">SUM(F130:U130)</f>
        <v>0</v>
      </c>
      <c r="W130" s="12">
        <f t="shared" ref="W130:W193" si="14">E130-V130</f>
        <v>0</v>
      </c>
    </row>
    <row r="131" spans="1:23" x14ac:dyDescent="0.2">
      <c r="A131" s="25">
        <v>130</v>
      </c>
      <c r="B131" s="10" t="s">
        <v>123</v>
      </c>
      <c r="C131" s="32">
        <v>1096</v>
      </c>
      <c r="D131" s="32"/>
      <c r="E131" s="32">
        <f t="shared" si="12"/>
        <v>1096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2">
        <f t="shared" si="13"/>
        <v>0</v>
      </c>
      <c r="W131" s="12">
        <f t="shared" si="14"/>
        <v>1096</v>
      </c>
    </row>
    <row r="132" spans="1:23" x14ac:dyDescent="0.2">
      <c r="A132" s="25">
        <v>131</v>
      </c>
      <c r="B132" s="10" t="s">
        <v>124</v>
      </c>
      <c r="C132" s="32">
        <v>1</v>
      </c>
      <c r="D132" s="32"/>
      <c r="E132" s="32">
        <f t="shared" si="12"/>
        <v>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2">
        <f t="shared" si="13"/>
        <v>0</v>
      </c>
      <c r="W132" s="12">
        <f t="shared" si="14"/>
        <v>1</v>
      </c>
    </row>
    <row r="133" spans="1:23" x14ac:dyDescent="0.2">
      <c r="A133" s="25">
        <v>132</v>
      </c>
      <c r="B133" s="10" t="s">
        <v>125</v>
      </c>
      <c r="C133" s="32">
        <v>0</v>
      </c>
      <c r="D133" s="32"/>
      <c r="E133" s="32">
        <f t="shared" si="12"/>
        <v>0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2">
        <f t="shared" si="13"/>
        <v>0</v>
      </c>
      <c r="W133" s="12">
        <f t="shared" si="14"/>
        <v>0</v>
      </c>
    </row>
    <row r="134" spans="1:23" x14ac:dyDescent="0.2">
      <c r="A134" s="25">
        <v>133</v>
      </c>
      <c r="B134" s="10" t="s">
        <v>126</v>
      </c>
      <c r="C134" s="32">
        <v>1</v>
      </c>
      <c r="D134" s="32"/>
      <c r="E134" s="32">
        <f t="shared" si="12"/>
        <v>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2">
        <f t="shared" si="13"/>
        <v>0</v>
      </c>
      <c r="W134" s="12">
        <f t="shared" si="14"/>
        <v>1</v>
      </c>
    </row>
    <row r="135" spans="1:23" x14ac:dyDescent="0.2">
      <c r="A135" s="25">
        <v>134</v>
      </c>
      <c r="B135" s="10" t="s">
        <v>127</v>
      </c>
      <c r="C135" s="32">
        <v>1</v>
      </c>
      <c r="D135" s="32"/>
      <c r="E135" s="32">
        <f t="shared" si="12"/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2">
        <f t="shared" si="13"/>
        <v>0</v>
      </c>
      <c r="W135" s="12">
        <f t="shared" si="14"/>
        <v>1</v>
      </c>
    </row>
    <row r="136" spans="1:23" x14ac:dyDescent="0.2">
      <c r="A136" s="25">
        <v>135</v>
      </c>
      <c r="B136" s="10" t="s">
        <v>128</v>
      </c>
      <c r="C136" s="32">
        <v>1</v>
      </c>
      <c r="D136" s="32"/>
      <c r="E136" s="32">
        <f t="shared" si="12"/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2">
        <f t="shared" si="13"/>
        <v>0</v>
      </c>
      <c r="W136" s="12">
        <f t="shared" si="14"/>
        <v>1</v>
      </c>
    </row>
    <row r="137" spans="1:23" x14ac:dyDescent="0.2">
      <c r="A137" s="25">
        <v>136</v>
      </c>
      <c r="B137" s="10" t="s">
        <v>129</v>
      </c>
      <c r="C137" s="32">
        <v>0</v>
      </c>
      <c r="D137" s="32"/>
      <c r="E137" s="32">
        <f t="shared" si="12"/>
        <v>0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2">
        <f t="shared" si="13"/>
        <v>0</v>
      </c>
      <c r="W137" s="12">
        <f t="shared" si="14"/>
        <v>0</v>
      </c>
    </row>
    <row r="138" spans="1:23" x14ac:dyDescent="0.2">
      <c r="A138" s="25">
        <v>137</v>
      </c>
      <c r="B138" s="10" t="s">
        <v>2098</v>
      </c>
      <c r="C138" s="32">
        <v>26</v>
      </c>
      <c r="D138" s="32"/>
      <c r="E138" s="32">
        <f t="shared" si="12"/>
        <v>26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2">
        <v>4</v>
      </c>
      <c r="W138" s="12">
        <f t="shared" si="14"/>
        <v>22</v>
      </c>
    </row>
    <row r="139" spans="1:23" x14ac:dyDescent="0.2">
      <c r="A139" s="25">
        <v>138</v>
      </c>
      <c r="B139" s="10" t="s">
        <v>130</v>
      </c>
      <c r="C139" s="32">
        <v>4</v>
      </c>
      <c r="D139" s="32"/>
      <c r="E139" s="32">
        <f t="shared" si="12"/>
        <v>4</v>
      </c>
      <c r="F139" s="32"/>
      <c r="G139" s="32"/>
      <c r="H139" s="32"/>
      <c r="I139" s="32">
        <f>1</f>
        <v>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2">
        <f t="shared" si="13"/>
        <v>1</v>
      </c>
      <c r="W139" s="12">
        <f t="shared" si="14"/>
        <v>3</v>
      </c>
    </row>
    <row r="140" spans="1:23" x14ac:dyDescent="0.2">
      <c r="A140" s="25">
        <v>139</v>
      </c>
      <c r="B140" s="10" t="s">
        <v>131</v>
      </c>
      <c r="C140" s="32">
        <v>9</v>
      </c>
      <c r="D140" s="32"/>
      <c r="E140" s="32">
        <f t="shared" si="12"/>
        <v>9</v>
      </c>
      <c r="F140" s="32"/>
      <c r="G140" s="32"/>
      <c r="H140" s="32"/>
      <c r="I140" s="32">
        <f>1</f>
        <v>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2">
        <f t="shared" si="13"/>
        <v>1</v>
      </c>
      <c r="W140" s="12">
        <f t="shared" si="14"/>
        <v>8</v>
      </c>
    </row>
    <row r="141" spans="1:23" x14ac:dyDescent="0.2">
      <c r="A141" s="25">
        <v>140</v>
      </c>
      <c r="B141" s="10" t="s">
        <v>132</v>
      </c>
      <c r="C141" s="32">
        <v>0</v>
      </c>
      <c r="D141" s="32"/>
      <c r="E141" s="32">
        <f t="shared" si="12"/>
        <v>0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2">
        <f t="shared" si="13"/>
        <v>0</v>
      </c>
      <c r="W141" s="12">
        <f t="shared" si="14"/>
        <v>0</v>
      </c>
    </row>
    <row r="142" spans="1:23" x14ac:dyDescent="0.2">
      <c r="A142" s="25">
        <v>141</v>
      </c>
      <c r="B142" s="10" t="s">
        <v>133</v>
      </c>
      <c r="C142" s="32">
        <v>1</v>
      </c>
      <c r="D142" s="32"/>
      <c r="E142" s="32">
        <f t="shared" si="12"/>
        <v>1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2">
        <f t="shared" si="13"/>
        <v>0</v>
      </c>
      <c r="W142" s="12">
        <f t="shared" si="14"/>
        <v>1</v>
      </c>
    </row>
    <row r="143" spans="1:23" x14ac:dyDescent="0.2">
      <c r="A143" s="25">
        <v>142</v>
      </c>
      <c r="B143" s="10" t="s">
        <v>134</v>
      </c>
      <c r="C143" s="32">
        <v>0</v>
      </c>
      <c r="D143" s="32"/>
      <c r="E143" s="32">
        <f t="shared" si="12"/>
        <v>0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2">
        <f t="shared" si="13"/>
        <v>0</v>
      </c>
      <c r="W143" s="12">
        <f t="shared" si="14"/>
        <v>0</v>
      </c>
    </row>
    <row r="144" spans="1:23" x14ac:dyDescent="0.2">
      <c r="A144" s="25">
        <v>143</v>
      </c>
      <c r="B144" s="10" t="s">
        <v>135</v>
      </c>
      <c r="C144" s="32">
        <v>0</v>
      </c>
      <c r="D144" s="32"/>
      <c r="E144" s="32">
        <f t="shared" si="12"/>
        <v>0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2">
        <f t="shared" si="13"/>
        <v>0</v>
      </c>
      <c r="W144" s="12">
        <f t="shared" si="14"/>
        <v>0</v>
      </c>
    </row>
    <row r="145" spans="1:23" x14ac:dyDescent="0.2">
      <c r="A145" s="25">
        <v>144</v>
      </c>
      <c r="B145" s="10" t="s">
        <v>136</v>
      </c>
      <c r="C145" s="32">
        <v>51</v>
      </c>
      <c r="D145" s="32"/>
      <c r="E145" s="32">
        <f t="shared" si="12"/>
        <v>51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2">
        <f t="shared" si="13"/>
        <v>0</v>
      </c>
      <c r="W145" s="12">
        <f t="shared" si="14"/>
        <v>51</v>
      </c>
    </row>
    <row r="146" spans="1:23" x14ac:dyDescent="0.2">
      <c r="A146" s="25">
        <v>145</v>
      </c>
      <c r="B146" s="10" t="s">
        <v>2038</v>
      </c>
      <c r="C146" s="32">
        <v>19</v>
      </c>
      <c r="D146" s="32"/>
      <c r="E146" s="32">
        <f t="shared" si="12"/>
        <v>19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2">
        <f t="shared" si="13"/>
        <v>0</v>
      </c>
      <c r="W146" s="12">
        <f t="shared" si="14"/>
        <v>19</v>
      </c>
    </row>
    <row r="147" spans="1:23" x14ac:dyDescent="0.2">
      <c r="A147" s="25">
        <v>146</v>
      </c>
      <c r="B147" s="10" t="s">
        <v>2099</v>
      </c>
      <c r="C147" s="32">
        <v>10</v>
      </c>
      <c r="D147" s="32"/>
      <c r="E147" s="32">
        <f t="shared" si="12"/>
        <v>10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2">
        <f t="shared" si="13"/>
        <v>0</v>
      </c>
      <c r="W147" s="12">
        <f t="shared" si="14"/>
        <v>10</v>
      </c>
    </row>
    <row r="148" spans="1:23" x14ac:dyDescent="0.2">
      <c r="A148" s="25">
        <v>147</v>
      </c>
      <c r="B148" s="10" t="s">
        <v>2100</v>
      </c>
      <c r="C148" s="32">
        <v>10</v>
      </c>
      <c r="D148" s="32"/>
      <c r="E148" s="32">
        <f t="shared" si="12"/>
        <v>10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2">
        <f t="shared" si="13"/>
        <v>0</v>
      </c>
      <c r="W148" s="12">
        <f t="shared" si="14"/>
        <v>10</v>
      </c>
    </row>
    <row r="149" spans="1:23" x14ac:dyDescent="0.2">
      <c r="A149" s="25">
        <v>148</v>
      </c>
      <c r="B149" s="10" t="s">
        <v>137</v>
      </c>
      <c r="C149" s="32">
        <v>30</v>
      </c>
      <c r="D149" s="32"/>
      <c r="E149" s="32">
        <f t="shared" si="12"/>
        <v>30</v>
      </c>
      <c r="F149" s="32"/>
      <c r="G149" s="32">
        <f>10</f>
        <v>10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2">
        <f t="shared" si="13"/>
        <v>10</v>
      </c>
      <c r="W149" s="12">
        <f t="shared" si="14"/>
        <v>20</v>
      </c>
    </row>
    <row r="150" spans="1:23" x14ac:dyDescent="0.2">
      <c r="A150" s="25">
        <v>149</v>
      </c>
      <c r="B150" s="10" t="s">
        <v>138</v>
      </c>
      <c r="C150" s="32">
        <v>10</v>
      </c>
      <c r="D150" s="32"/>
      <c r="E150" s="32">
        <f t="shared" si="12"/>
        <v>10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2">
        <f t="shared" si="13"/>
        <v>0</v>
      </c>
      <c r="W150" s="12">
        <f t="shared" si="14"/>
        <v>10</v>
      </c>
    </row>
    <row r="151" spans="1:23" x14ac:dyDescent="0.2">
      <c r="A151" s="25">
        <v>150</v>
      </c>
      <c r="B151" s="10" t="s">
        <v>139</v>
      </c>
      <c r="C151" s="32">
        <v>1</v>
      </c>
      <c r="D151" s="32"/>
      <c r="E151" s="32">
        <f t="shared" si="12"/>
        <v>1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2">
        <f t="shared" si="13"/>
        <v>0</v>
      </c>
      <c r="W151" s="12">
        <f t="shared" si="14"/>
        <v>1</v>
      </c>
    </row>
    <row r="152" spans="1:23" x14ac:dyDescent="0.2">
      <c r="A152" s="25">
        <v>151</v>
      </c>
      <c r="B152" s="10" t="s">
        <v>140</v>
      </c>
      <c r="C152" s="32">
        <v>0</v>
      </c>
      <c r="D152" s="32"/>
      <c r="E152" s="32">
        <f t="shared" si="12"/>
        <v>0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2">
        <f t="shared" si="13"/>
        <v>0</v>
      </c>
      <c r="W152" s="12">
        <f t="shared" si="14"/>
        <v>0</v>
      </c>
    </row>
    <row r="153" spans="1:23" x14ac:dyDescent="0.2">
      <c r="A153" s="25">
        <v>152</v>
      </c>
      <c r="B153" s="10" t="s">
        <v>141</v>
      </c>
      <c r="C153" s="32">
        <v>5</v>
      </c>
      <c r="D153" s="32"/>
      <c r="E153" s="32">
        <f t="shared" si="12"/>
        <v>5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>
        <f>1</f>
        <v>1</v>
      </c>
      <c r="R153" s="32"/>
      <c r="S153" s="32"/>
      <c r="T153" s="32"/>
      <c r="U153" s="32"/>
      <c r="V153" s="12">
        <v>4</v>
      </c>
      <c r="W153" s="12">
        <f t="shared" si="14"/>
        <v>1</v>
      </c>
    </row>
    <row r="154" spans="1:23" x14ac:dyDescent="0.2">
      <c r="A154" s="25">
        <v>153</v>
      </c>
      <c r="B154" s="10" t="s">
        <v>142</v>
      </c>
      <c r="C154" s="32">
        <v>0</v>
      </c>
      <c r="D154" s="32"/>
      <c r="E154" s="32">
        <f t="shared" si="12"/>
        <v>0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2">
        <f t="shared" si="13"/>
        <v>0</v>
      </c>
      <c r="W154" s="12">
        <f t="shared" si="14"/>
        <v>0</v>
      </c>
    </row>
    <row r="155" spans="1:23" x14ac:dyDescent="0.2">
      <c r="A155" s="25">
        <v>154</v>
      </c>
      <c r="B155" s="10" t="s">
        <v>143</v>
      </c>
      <c r="C155" s="32">
        <v>0</v>
      </c>
      <c r="D155" s="32">
        <v>20</v>
      </c>
      <c r="E155" s="32">
        <f t="shared" si="12"/>
        <v>20</v>
      </c>
      <c r="F155" s="32">
        <f>5</f>
        <v>5</v>
      </c>
      <c r="G155" s="32"/>
      <c r="H155" s="32"/>
      <c r="I155" s="32">
        <f>1</f>
        <v>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2">
        <v>10</v>
      </c>
      <c r="W155" s="12">
        <f t="shared" si="14"/>
        <v>10</v>
      </c>
    </row>
    <row r="156" spans="1:23" x14ac:dyDescent="0.2">
      <c r="A156" s="25">
        <v>155</v>
      </c>
      <c r="B156" s="10" t="s">
        <v>144</v>
      </c>
      <c r="C156" s="32">
        <v>18</v>
      </c>
      <c r="D156" s="32"/>
      <c r="E156" s="32">
        <f t="shared" si="12"/>
        <v>18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2">
        <f t="shared" si="13"/>
        <v>0</v>
      </c>
      <c r="W156" s="12">
        <f t="shared" si="14"/>
        <v>18</v>
      </c>
    </row>
    <row r="157" spans="1:23" x14ac:dyDescent="0.2">
      <c r="A157" s="25">
        <v>156</v>
      </c>
      <c r="B157" s="10" t="s">
        <v>145</v>
      </c>
      <c r="C157" s="32">
        <v>0</v>
      </c>
      <c r="D157" s="32"/>
      <c r="E157" s="32">
        <f t="shared" si="12"/>
        <v>0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2">
        <f t="shared" si="13"/>
        <v>0</v>
      </c>
      <c r="W157" s="12">
        <f t="shared" si="14"/>
        <v>0</v>
      </c>
    </row>
    <row r="158" spans="1:23" x14ac:dyDescent="0.2">
      <c r="A158" s="25">
        <v>157</v>
      </c>
      <c r="B158" s="10" t="s">
        <v>146</v>
      </c>
      <c r="C158" s="32">
        <v>1</v>
      </c>
      <c r="D158" s="32"/>
      <c r="E158" s="32">
        <f t="shared" si="12"/>
        <v>1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2">
        <f t="shared" si="13"/>
        <v>0</v>
      </c>
      <c r="W158" s="12">
        <f t="shared" si="14"/>
        <v>1</v>
      </c>
    </row>
    <row r="159" spans="1:23" x14ac:dyDescent="0.2">
      <c r="A159" s="25">
        <v>158</v>
      </c>
      <c r="B159" s="10" t="s">
        <v>147</v>
      </c>
      <c r="C159" s="32">
        <v>10</v>
      </c>
      <c r="D159" s="32"/>
      <c r="E159" s="32">
        <f t="shared" si="12"/>
        <v>10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2">
        <f t="shared" si="13"/>
        <v>0</v>
      </c>
      <c r="W159" s="12">
        <f t="shared" si="14"/>
        <v>10</v>
      </c>
    </row>
    <row r="160" spans="1:23" x14ac:dyDescent="0.2">
      <c r="A160" s="25">
        <v>159</v>
      </c>
      <c r="B160" s="10" t="s">
        <v>148</v>
      </c>
      <c r="C160" s="32">
        <v>6</v>
      </c>
      <c r="D160" s="32">
        <f>4</f>
        <v>4</v>
      </c>
      <c r="E160" s="32">
        <f t="shared" si="12"/>
        <v>10</v>
      </c>
      <c r="F160" s="32">
        <f>1</f>
        <v>1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2">
        <f t="shared" si="13"/>
        <v>1</v>
      </c>
      <c r="W160" s="12">
        <f t="shared" si="14"/>
        <v>9</v>
      </c>
    </row>
    <row r="161" spans="1:23" x14ac:dyDescent="0.2">
      <c r="A161" s="25">
        <v>160</v>
      </c>
      <c r="B161" s="10" t="s">
        <v>149</v>
      </c>
      <c r="C161" s="32">
        <v>73</v>
      </c>
      <c r="D161" s="32"/>
      <c r="E161" s="32">
        <f t="shared" si="12"/>
        <v>73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2">
        <f t="shared" si="13"/>
        <v>0</v>
      </c>
      <c r="W161" s="12">
        <f t="shared" si="14"/>
        <v>73</v>
      </c>
    </row>
    <row r="162" spans="1:23" x14ac:dyDescent="0.2">
      <c r="A162" s="25">
        <v>161</v>
      </c>
      <c r="B162" s="10" t="s">
        <v>150</v>
      </c>
      <c r="C162" s="32">
        <v>0</v>
      </c>
      <c r="D162" s="32"/>
      <c r="E162" s="32">
        <f t="shared" si="12"/>
        <v>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2">
        <f t="shared" si="13"/>
        <v>0</v>
      </c>
      <c r="W162" s="12">
        <f t="shared" si="14"/>
        <v>0</v>
      </c>
    </row>
    <row r="163" spans="1:23" x14ac:dyDescent="0.2">
      <c r="A163" s="25">
        <v>162</v>
      </c>
      <c r="B163" s="10" t="s">
        <v>151</v>
      </c>
      <c r="C163" s="32">
        <v>0</v>
      </c>
      <c r="D163" s="32"/>
      <c r="E163" s="32">
        <f t="shared" si="12"/>
        <v>0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2">
        <f t="shared" si="13"/>
        <v>0</v>
      </c>
      <c r="W163" s="12">
        <f t="shared" si="14"/>
        <v>0</v>
      </c>
    </row>
    <row r="164" spans="1:23" x14ac:dyDescent="0.2">
      <c r="A164" s="25">
        <v>163</v>
      </c>
      <c r="B164" s="10" t="s">
        <v>152</v>
      </c>
      <c r="C164" s="32">
        <v>0</v>
      </c>
      <c r="D164" s="32"/>
      <c r="E164" s="32">
        <f t="shared" si="12"/>
        <v>0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2">
        <f t="shared" si="13"/>
        <v>0</v>
      </c>
      <c r="W164" s="12">
        <f t="shared" si="14"/>
        <v>0</v>
      </c>
    </row>
    <row r="165" spans="1:23" x14ac:dyDescent="0.2">
      <c r="A165" s="25">
        <v>164</v>
      </c>
      <c r="B165" s="10" t="s">
        <v>153</v>
      </c>
      <c r="C165" s="32">
        <v>0</v>
      </c>
      <c r="D165" s="32"/>
      <c r="E165" s="32">
        <f t="shared" si="12"/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2">
        <f t="shared" si="13"/>
        <v>0</v>
      </c>
      <c r="W165" s="12">
        <f t="shared" si="14"/>
        <v>0</v>
      </c>
    </row>
    <row r="166" spans="1:23" x14ac:dyDescent="0.2">
      <c r="A166" s="25">
        <v>165</v>
      </c>
      <c r="B166" s="10" t="s">
        <v>154</v>
      </c>
      <c r="C166" s="32">
        <v>0</v>
      </c>
      <c r="D166" s="32"/>
      <c r="E166" s="32">
        <f t="shared" si="12"/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2">
        <f t="shared" si="13"/>
        <v>0</v>
      </c>
      <c r="W166" s="12">
        <f t="shared" si="14"/>
        <v>0</v>
      </c>
    </row>
    <row r="167" spans="1:23" x14ac:dyDescent="0.2">
      <c r="A167" s="25">
        <v>166</v>
      </c>
      <c r="B167" s="10" t="s">
        <v>155</v>
      </c>
      <c r="C167" s="32">
        <v>0</v>
      </c>
      <c r="D167" s="32"/>
      <c r="E167" s="32">
        <f t="shared" si="12"/>
        <v>0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2">
        <f t="shared" si="13"/>
        <v>0</v>
      </c>
      <c r="W167" s="12">
        <f t="shared" si="14"/>
        <v>0</v>
      </c>
    </row>
    <row r="168" spans="1:23" x14ac:dyDescent="0.2">
      <c r="A168" s="25">
        <v>167</v>
      </c>
      <c r="B168" s="10" t="s">
        <v>156</v>
      </c>
      <c r="C168" s="32">
        <v>0</v>
      </c>
      <c r="D168" s="32"/>
      <c r="E168" s="32">
        <f t="shared" si="12"/>
        <v>0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2">
        <f t="shared" si="13"/>
        <v>0</v>
      </c>
      <c r="W168" s="12">
        <f t="shared" si="14"/>
        <v>0</v>
      </c>
    </row>
    <row r="169" spans="1:23" x14ac:dyDescent="0.2">
      <c r="A169" s="25">
        <v>168</v>
      </c>
      <c r="B169" s="10" t="s">
        <v>157</v>
      </c>
      <c r="C169" s="32">
        <v>0</v>
      </c>
      <c r="D169" s="32"/>
      <c r="E169" s="32">
        <f t="shared" si="12"/>
        <v>0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2">
        <f t="shared" si="13"/>
        <v>0</v>
      </c>
      <c r="W169" s="12">
        <f t="shared" si="14"/>
        <v>0</v>
      </c>
    </row>
    <row r="170" spans="1:23" x14ac:dyDescent="0.2">
      <c r="A170" s="25">
        <v>169</v>
      </c>
      <c r="B170" s="10" t="s">
        <v>158</v>
      </c>
      <c r="C170" s="32">
        <v>17</v>
      </c>
      <c r="D170" s="32"/>
      <c r="E170" s="32">
        <f t="shared" si="12"/>
        <v>17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2">
        <f t="shared" si="13"/>
        <v>0</v>
      </c>
      <c r="W170" s="12">
        <f t="shared" si="14"/>
        <v>17</v>
      </c>
    </row>
    <row r="171" spans="1:23" x14ac:dyDescent="0.2">
      <c r="A171" s="25">
        <v>170</v>
      </c>
      <c r="B171" s="10" t="s">
        <v>159</v>
      </c>
      <c r="C171" s="32">
        <v>12</v>
      </c>
      <c r="D171" s="32"/>
      <c r="E171" s="32">
        <f t="shared" si="12"/>
        <v>12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2">
        <f t="shared" si="13"/>
        <v>0</v>
      </c>
      <c r="W171" s="12">
        <f t="shared" si="14"/>
        <v>12</v>
      </c>
    </row>
    <row r="172" spans="1:23" x14ac:dyDescent="0.2">
      <c r="A172" s="25">
        <v>171</v>
      </c>
      <c r="B172" s="10" t="s">
        <v>160</v>
      </c>
      <c r="C172" s="32">
        <v>4</v>
      </c>
      <c r="D172" s="32">
        <v>2</v>
      </c>
      <c r="E172" s="32">
        <f t="shared" si="12"/>
        <v>6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2">
        <f t="shared" si="13"/>
        <v>0</v>
      </c>
      <c r="W172" s="12">
        <f t="shared" si="14"/>
        <v>6</v>
      </c>
    </row>
    <row r="173" spans="1:23" x14ac:dyDescent="0.2">
      <c r="A173" s="25">
        <v>172</v>
      </c>
      <c r="B173" s="10" t="s">
        <v>161</v>
      </c>
      <c r="C173" s="32">
        <v>29</v>
      </c>
      <c r="D173" s="32"/>
      <c r="E173" s="32">
        <f t="shared" si="12"/>
        <v>29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2">
        <f t="shared" si="13"/>
        <v>0</v>
      </c>
      <c r="W173" s="12">
        <f t="shared" si="14"/>
        <v>29</v>
      </c>
    </row>
    <row r="174" spans="1:23" x14ac:dyDescent="0.2">
      <c r="A174" s="25">
        <v>173</v>
      </c>
      <c r="B174" s="10" t="s">
        <v>162</v>
      </c>
      <c r="C174" s="32">
        <v>13</v>
      </c>
      <c r="D174" s="32"/>
      <c r="E174" s="32">
        <f t="shared" si="12"/>
        <v>13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2">
        <f t="shared" si="13"/>
        <v>0</v>
      </c>
      <c r="W174" s="12">
        <f t="shared" si="14"/>
        <v>13</v>
      </c>
    </row>
    <row r="175" spans="1:23" x14ac:dyDescent="0.2">
      <c r="A175" s="25">
        <v>174</v>
      </c>
      <c r="B175" s="10" t="s">
        <v>163</v>
      </c>
      <c r="C175" s="32">
        <v>0</v>
      </c>
      <c r="D175" s="32"/>
      <c r="E175" s="32">
        <f t="shared" si="12"/>
        <v>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2">
        <f t="shared" si="13"/>
        <v>0</v>
      </c>
      <c r="W175" s="12">
        <f t="shared" si="14"/>
        <v>0</v>
      </c>
    </row>
    <row r="176" spans="1:23" x14ac:dyDescent="0.2">
      <c r="A176" s="25">
        <v>175</v>
      </c>
      <c r="B176" s="10" t="s">
        <v>164</v>
      </c>
      <c r="C176" s="32">
        <v>2</v>
      </c>
      <c r="D176" s="32"/>
      <c r="E176" s="32">
        <f t="shared" si="12"/>
        <v>2</v>
      </c>
      <c r="F176" s="32">
        <v>2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2">
        <f t="shared" si="13"/>
        <v>2</v>
      </c>
      <c r="W176" s="12">
        <f t="shared" si="14"/>
        <v>0</v>
      </c>
    </row>
    <row r="177" spans="1:23" x14ac:dyDescent="0.2">
      <c r="A177" s="25">
        <v>176</v>
      </c>
      <c r="B177" s="10" t="s">
        <v>165</v>
      </c>
      <c r="C177" s="32">
        <v>1</v>
      </c>
      <c r="D177" s="32"/>
      <c r="E177" s="32">
        <f t="shared" si="12"/>
        <v>1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2">
        <f t="shared" si="13"/>
        <v>0</v>
      </c>
      <c r="W177" s="12">
        <f t="shared" si="14"/>
        <v>1</v>
      </c>
    </row>
    <row r="178" spans="1:23" x14ac:dyDescent="0.2">
      <c r="A178" s="25">
        <v>177</v>
      </c>
      <c r="B178" s="10" t="s">
        <v>166</v>
      </c>
      <c r="C178" s="32">
        <v>1</v>
      </c>
      <c r="D178" s="32"/>
      <c r="E178" s="32">
        <f t="shared" si="12"/>
        <v>1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2">
        <f t="shared" si="13"/>
        <v>0</v>
      </c>
      <c r="W178" s="12">
        <f t="shared" si="14"/>
        <v>1</v>
      </c>
    </row>
    <row r="179" spans="1:23" x14ac:dyDescent="0.2">
      <c r="A179" s="25">
        <v>178</v>
      </c>
      <c r="B179" s="10" t="s">
        <v>167</v>
      </c>
      <c r="C179" s="32">
        <v>2</v>
      </c>
      <c r="D179" s="32"/>
      <c r="E179" s="32">
        <f t="shared" si="12"/>
        <v>2</v>
      </c>
      <c r="F179" s="32">
        <v>2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2">
        <f t="shared" si="13"/>
        <v>2</v>
      </c>
      <c r="W179" s="12">
        <f t="shared" si="14"/>
        <v>0</v>
      </c>
    </row>
    <row r="180" spans="1:23" x14ac:dyDescent="0.2">
      <c r="A180" s="25">
        <v>179</v>
      </c>
      <c r="B180" s="10" t="s">
        <v>168</v>
      </c>
      <c r="C180" s="32">
        <v>2</v>
      </c>
      <c r="D180" s="32"/>
      <c r="E180" s="32">
        <f t="shared" si="12"/>
        <v>2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2">
        <f t="shared" si="13"/>
        <v>0</v>
      </c>
      <c r="W180" s="12">
        <f t="shared" si="14"/>
        <v>2</v>
      </c>
    </row>
    <row r="181" spans="1:23" x14ac:dyDescent="0.2">
      <c r="A181" s="25">
        <v>180</v>
      </c>
      <c r="B181" s="10" t="s">
        <v>169</v>
      </c>
      <c r="C181" s="32">
        <v>1</v>
      </c>
      <c r="D181" s="32"/>
      <c r="E181" s="32">
        <f t="shared" si="12"/>
        <v>1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2">
        <f t="shared" si="13"/>
        <v>0</v>
      </c>
      <c r="W181" s="12">
        <f t="shared" si="14"/>
        <v>1</v>
      </c>
    </row>
    <row r="182" spans="1:23" x14ac:dyDescent="0.2">
      <c r="A182" s="25">
        <v>181</v>
      </c>
      <c r="B182" s="10" t="s">
        <v>170</v>
      </c>
      <c r="C182" s="32">
        <v>17</v>
      </c>
      <c r="D182" s="32"/>
      <c r="E182" s="32">
        <f t="shared" si="12"/>
        <v>17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2">
        <f t="shared" si="13"/>
        <v>0</v>
      </c>
      <c r="W182" s="12">
        <f t="shared" si="14"/>
        <v>17</v>
      </c>
    </row>
    <row r="183" spans="1:23" x14ac:dyDescent="0.2">
      <c r="A183" s="25">
        <v>182</v>
      </c>
      <c r="B183" s="10" t="s">
        <v>171</v>
      </c>
      <c r="C183" s="32">
        <v>5</v>
      </c>
      <c r="D183" s="32">
        <v>4</v>
      </c>
      <c r="E183" s="32">
        <f t="shared" si="12"/>
        <v>9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2">
        <f t="shared" si="13"/>
        <v>0</v>
      </c>
      <c r="W183" s="12">
        <f t="shared" si="14"/>
        <v>9</v>
      </c>
    </row>
    <row r="184" spans="1:23" x14ac:dyDescent="0.2">
      <c r="A184" s="25">
        <v>183</v>
      </c>
      <c r="B184" s="10" t="s">
        <v>172</v>
      </c>
      <c r="C184" s="32">
        <v>50</v>
      </c>
      <c r="D184" s="32"/>
      <c r="E184" s="32">
        <f t="shared" si="12"/>
        <v>50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2">
        <f t="shared" si="13"/>
        <v>0</v>
      </c>
      <c r="W184" s="12">
        <f t="shared" si="14"/>
        <v>50</v>
      </c>
    </row>
    <row r="185" spans="1:23" x14ac:dyDescent="0.2">
      <c r="A185" s="25">
        <v>184</v>
      </c>
      <c r="B185" s="10" t="s">
        <v>2039</v>
      </c>
      <c r="C185" s="32">
        <v>700</v>
      </c>
      <c r="D185" s="32"/>
      <c r="E185" s="32">
        <f t="shared" si="12"/>
        <v>700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2">
        <v>6</v>
      </c>
      <c r="W185" s="12">
        <f t="shared" si="14"/>
        <v>694</v>
      </c>
    </row>
    <row r="186" spans="1:23" x14ac:dyDescent="0.2">
      <c r="A186" s="25">
        <v>185</v>
      </c>
      <c r="B186" s="10" t="s">
        <v>2040</v>
      </c>
      <c r="C186" s="32">
        <v>397</v>
      </c>
      <c r="D186" s="32"/>
      <c r="E186" s="32">
        <f t="shared" si="12"/>
        <v>397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2">
        <v>2</v>
      </c>
      <c r="W186" s="12">
        <f t="shared" si="14"/>
        <v>395</v>
      </c>
    </row>
    <row r="187" spans="1:23" x14ac:dyDescent="0.2">
      <c r="A187" s="25">
        <v>186</v>
      </c>
      <c r="B187" s="10" t="s">
        <v>1966</v>
      </c>
      <c r="C187" s="32">
        <v>42</v>
      </c>
      <c r="D187" s="32"/>
      <c r="E187" s="32">
        <f t="shared" si="12"/>
        <v>42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2">
        <v>6</v>
      </c>
      <c r="W187" s="12">
        <f t="shared" si="14"/>
        <v>36</v>
      </c>
    </row>
    <row r="188" spans="1:23" x14ac:dyDescent="0.2">
      <c r="A188" s="25">
        <v>187</v>
      </c>
      <c r="B188" s="10" t="s">
        <v>173</v>
      </c>
      <c r="C188" s="32">
        <v>3</v>
      </c>
      <c r="D188" s="32"/>
      <c r="E188" s="32">
        <f t="shared" si="12"/>
        <v>3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2">
        <f t="shared" si="13"/>
        <v>0</v>
      </c>
      <c r="W188" s="12">
        <f t="shared" si="14"/>
        <v>3</v>
      </c>
    </row>
    <row r="189" spans="1:23" x14ac:dyDescent="0.2">
      <c r="A189" s="25">
        <v>188</v>
      </c>
      <c r="B189" s="10" t="s">
        <v>174</v>
      </c>
      <c r="C189" s="32">
        <v>9</v>
      </c>
      <c r="D189" s="32"/>
      <c r="E189" s="32">
        <f t="shared" si="12"/>
        <v>9</v>
      </c>
      <c r="F189" s="32"/>
      <c r="G189" s="32"/>
      <c r="H189" s="32">
        <f>1</f>
        <v>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2">
        <v>7</v>
      </c>
      <c r="W189" s="12">
        <f t="shared" si="14"/>
        <v>2</v>
      </c>
    </row>
    <row r="190" spans="1:23" x14ac:dyDescent="0.2">
      <c r="A190" s="25">
        <v>189</v>
      </c>
      <c r="B190" s="10" t="s">
        <v>175</v>
      </c>
      <c r="C190" s="32">
        <v>3</v>
      </c>
      <c r="D190" s="32"/>
      <c r="E190" s="32">
        <f t="shared" si="12"/>
        <v>3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2">
        <f t="shared" si="13"/>
        <v>0</v>
      </c>
      <c r="W190" s="12">
        <f t="shared" si="14"/>
        <v>3</v>
      </c>
    </row>
    <row r="191" spans="1:23" x14ac:dyDescent="0.2">
      <c r="A191" s="25">
        <v>190</v>
      </c>
      <c r="B191" s="10" t="s">
        <v>176</v>
      </c>
      <c r="C191" s="32">
        <v>5</v>
      </c>
      <c r="D191" s="32"/>
      <c r="E191" s="32">
        <f t="shared" si="12"/>
        <v>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2">
        <f t="shared" si="13"/>
        <v>0</v>
      </c>
      <c r="W191" s="12">
        <f t="shared" si="14"/>
        <v>5</v>
      </c>
    </row>
    <row r="192" spans="1:23" x14ac:dyDescent="0.2">
      <c r="A192" s="25">
        <v>191</v>
      </c>
      <c r="B192" s="10" t="s">
        <v>177</v>
      </c>
      <c r="C192" s="32">
        <v>2</v>
      </c>
      <c r="D192" s="32"/>
      <c r="E192" s="32">
        <f t="shared" si="12"/>
        <v>2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2">
        <f t="shared" si="13"/>
        <v>0</v>
      </c>
      <c r="W192" s="12">
        <f t="shared" si="14"/>
        <v>2</v>
      </c>
    </row>
    <row r="193" spans="1:23" x14ac:dyDescent="0.2">
      <c r="A193" s="25">
        <v>192</v>
      </c>
      <c r="B193" s="10" t="s">
        <v>178</v>
      </c>
      <c r="C193" s="32">
        <v>7</v>
      </c>
      <c r="D193" s="32"/>
      <c r="E193" s="32">
        <f t="shared" si="12"/>
        <v>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2">
        <f t="shared" si="13"/>
        <v>0</v>
      </c>
      <c r="W193" s="12">
        <f t="shared" si="14"/>
        <v>7</v>
      </c>
    </row>
    <row r="194" spans="1:23" x14ac:dyDescent="0.2">
      <c r="A194" s="25">
        <v>193</v>
      </c>
      <c r="B194" s="10" t="s">
        <v>179</v>
      </c>
      <c r="C194" s="32">
        <v>4</v>
      </c>
      <c r="D194" s="32"/>
      <c r="E194" s="32">
        <f t="shared" ref="E194:E257" si="15">C194+D194</f>
        <v>4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2">
        <f t="shared" ref="V194:V257" si="16">SUM(F194:U194)</f>
        <v>0</v>
      </c>
      <c r="W194" s="12">
        <f t="shared" ref="W194:W257" si="17">E194-V194</f>
        <v>4</v>
      </c>
    </row>
    <row r="195" spans="1:23" x14ac:dyDescent="0.2">
      <c r="A195" s="25">
        <v>194</v>
      </c>
      <c r="B195" s="10" t="s">
        <v>180</v>
      </c>
      <c r="C195" s="32">
        <v>8</v>
      </c>
      <c r="D195" s="32"/>
      <c r="E195" s="32">
        <f t="shared" si="15"/>
        <v>8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2">
        <f t="shared" si="16"/>
        <v>0</v>
      </c>
      <c r="W195" s="12">
        <f t="shared" si="17"/>
        <v>8</v>
      </c>
    </row>
    <row r="196" spans="1:23" x14ac:dyDescent="0.2">
      <c r="A196" s="25">
        <v>195</v>
      </c>
      <c r="B196" s="10" t="s">
        <v>181</v>
      </c>
      <c r="C196" s="32">
        <v>0</v>
      </c>
      <c r="D196" s="32"/>
      <c r="E196" s="32">
        <f t="shared" si="15"/>
        <v>0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2">
        <f t="shared" si="16"/>
        <v>0</v>
      </c>
      <c r="W196" s="12">
        <f t="shared" si="17"/>
        <v>0</v>
      </c>
    </row>
    <row r="197" spans="1:23" x14ac:dyDescent="0.2">
      <c r="A197" s="25">
        <v>196</v>
      </c>
      <c r="B197" s="10" t="s">
        <v>182</v>
      </c>
      <c r="C197" s="32">
        <v>7</v>
      </c>
      <c r="D197" s="32"/>
      <c r="E197" s="32">
        <f t="shared" si="15"/>
        <v>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2">
        <f t="shared" si="16"/>
        <v>0</v>
      </c>
      <c r="W197" s="12">
        <f t="shared" si="17"/>
        <v>7</v>
      </c>
    </row>
    <row r="198" spans="1:23" x14ac:dyDescent="0.2">
      <c r="A198" s="25">
        <v>197</v>
      </c>
      <c r="B198" s="10" t="s">
        <v>183</v>
      </c>
      <c r="C198" s="32">
        <v>1</v>
      </c>
      <c r="D198" s="32"/>
      <c r="E198" s="32">
        <f t="shared" si="15"/>
        <v>1</v>
      </c>
      <c r="F198" s="32">
        <v>1</v>
      </c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2">
        <f t="shared" si="16"/>
        <v>1</v>
      </c>
      <c r="W198" s="12">
        <f t="shared" si="17"/>
        <v>0</v>
      </c>
    </row>
    <row r="199" spans="1:23" x14ac:dyDescent="0.2">
      <c r="A199" s="25">
        <v>198</v>
      </c>
      <c r="B199" s="10" t="s">
        <v>184</v>
      </c>
      <c r="C199" s="32">
        <v>0</v>
      </c>
      <c r="D199" s="32"/>
      <c r="E199" s="32">
        <f t="shared" si="15"/>
        <v>0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2">
        <f t="shared" si="16"/>
        <v>0</v>
      </c>
      <c r="W199" s="12">
        <f t="shared" si="17"/>
        <v>0</v>
      </c>
    </row>
    <row r="200" spans="1:23" x14ac:dyDescent="0.2">
      <c r="A200" s="25">
        <v>199</v>
      </c>
      <c r="B200" s="10" t="s">
        <v>185</v>
      </c>
      <c r="C200" s="32">
        <v>2</v>
      </c>
      <c r="D200" s="32"/>
      <c r="E200" s="32">
        <f t="shared" si="15"/>
        <v>2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2">
        <f t="shared" si="16"/>
        <v>0</v>
      </c>
      <c r="W200" s="12">
        <f t="shared" si="17"/>
        <v>2</v>
      </c>
    </row>
    <row r="201" spans="1:23" x14ac:dyDescent="0.2">
      <c r="A201" s="25">
        <v>200</v>
      </c>
      <c r="B201" s="10" t="s">
        <v>186</v>
      </c>
      <c r="C201" s="32">
        <v>1</v>
      </c>
      <c r="D201" s="32"/>
      <c r="E201" s="32">
        <f t="shared" si="15"/>
        <v>1</v>
      </c>
      <c r="F201" s="32">
        <f>1</f>
        <v>1</v>
      </c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2">
        <f t="shared" si="16"/>
        <v>1</v>
      </c>
      <c r="W201" s="12">
        <f t="shared" si="17"/>
        <v>0</v>
      </c>
    </row>
    <row r="202" spans="1:23" x14ac:dyDescent="0.2">
      <c r="A202" s="25">
        <v>201</v>
      </c>
      <c r="B202" s="10" t="s">
        <v>187</v>
      </c>
      <c r="C202" s="32">
        <v>0</v>
      </c>
      <c r="D202" s="32"/>
      <c r="E202" s="32">
        <f t="shared" si="15"/>
        <v>0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2">
        <f t="shared" si="16"/>
        <v>0</v>
      </c>
      <c r="W202" s="12">
        <f t="shared" si="17"/>
        <v>0</v>
      </c>
    </row>
    <row r="203" spans="1:23" x14ac:dyDescent="0.2">
      <c r="A203" s="25">
        <v>202</v>
      </c>
      <c r="B203" s="10" t="s">
        <v>188</v>
      </c>
      <c r="C203" s="32">
        <v>0</v>
      </c>
      <c r="D203" s="32">
        <v>6</v>
      </c>
      <c r="E203" s="32">
        <f t="shared" si="15"/>
        <v>6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2">
        <f t="shared" si="16"/>
        <v>0</v>
      </c>
      <c r="W203" s="12">
        <f t="shared" si="17"/>
        <v>6</v>
      </c>
    </row>
    <row r="204" spans="1:23" x14ac:dyDescent="0.2">
      <c r="A204" s="25">
        <v>203</v>
      </c>
      <c r="B204" s="10" t="s">
        <v>189</v>
      </c>
      <c r="C204" s="32">
        <v>14</v>
      </c>
      <c r="D204" s="32"/>
      <c r="E204" s="32">
        <f t="shared" si="15"/>
        <v>14</v>
      </c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2">
        <f t="shared" si="16"/>
        <v>0</v>
      </c>
      <c r="W204" s="12">
        <f t="shared" si="17"/>
        <v>14</v>
      </c>
    </row>
    <row r="205" spans="1:23" x14ac:dyDescent="0.2">
      <c r="A205" s="25">
        <v>204</v>
      </c>
      <c r="B205" s="10" t="s">
        <v>190</v>
      </c>
      <c r="C205" s="32">
        <v>0</v>
      </c>
      <c r="D205" s="32"/>
      <c r="E205" s="32">
        <f t="shared" si="15"/>
        <v>0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2">
        <f t="shared" si="16"/>
        <v>0</v>
      </c>
      <c r="W205" s="12">
        <f t="shared" si="17"/>
        <v>0</v>
      </c>
    </row>
    <row r="206" spans="1:23" x14ac:dyDescent="0.2">
      <c r="A206" s="25">
        <v>205</v>
      </c>
      <c r="B206" s="10" t="s">
        <v>191</v>
      </c>
      <c r="C206" s="32">
        <v>2</v>
      </c>
      <c r="D206" s="32"/>
      <c r="E206" s="32">
        <f t="shared" si="15"/>
        <v>2</v>
      </c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2">
        <f t="shared" si="16"/>
        <v>0</v>
      </c>
      <c r="W206" s="12">
        <f t="shared" si="17"/>
        <v>2</v>
      </c>
    </row>
    <row r="207" spans="1:23" x14ac:dyDescent="0.2">
      <c r="A207" s="25">
        <v>206</v>
      </c>
      <c r="B207" s="10" t="s">
        <v>192</v>
      </c>
      <c r="C207" s="32">
        <v>3</v>
      </c>
      <c r="D207" s="32"/>
      <c r="E207" s="32">
        <f t="shared" si="15"/>
        <v>3</v>
      </c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2">
        <f t="shared" si="16"/>
        <v>0</v>
      </c>
      <c r="W207" s="12">
        <f t="shared" si="17"/>
        <v>3</v>
      </c>
    </row>
    <row r="208" spans="1:23" x14ac:dyDescent="0.2">
      <c r="A208" s="25">
        <v>207</v>
      </c>
      <c r="B208" s="10" t="s">
        <v>193</v>
      </c>
      <c r="C208" s="33">
        <v>0</v>
      </c>
      <c r="D208" s="33"/>
      <c r="E208" s="32">
        <f t="shared" si="15"/>
        <v>0</v>
      </c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12">
        <f t="shared" si="16"/>
        <v>0</v>
      </c>
      <c r="W208" s="12">
        <f t="shared" si="17"/>
        <v>0</v>
      </c>
    </row>
    <row r="209" spans="1:23" x14ac:dyDescent="0.2">
      <c r="A209" s="25">
        <v>208</v>
      </c>
      <c r="B209" s="10" t="s">
        <v>2419</v>
      </c>
      <c r="C209" s="33">
        <v>6</v>
      </c>
      <c r="D209" s="33">
        <v>3</v>
      </c>
      <c r="E209" s="32">
        <f t="shared" si="15"/>
        <v>9</v>
      </c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12">
        <f t="shared" si="16"/>
        <v>0</v>
      </c>
      <c r="W209" s="12">
        <f t="shared" si="17"/>
        <v>9</v>
      </c>
    </row>
    <row r="210" spans="1:23" x14ac:dyDescent="0.2">
      <c r="A210" s="25">
        <v>209</v>
      </c>
      <c r="B210" s="10" t="s">
        <v>194</v>
      </c>
      <c r="C210" s="33">
        <v>2</v>
      </c>
      <c r="D210" s="33"/>
      <c r="E210" s="32">
        <f t="shared" si="15"/>
        <v>2</v>
      </c>
      <c r="F210" s="33"/>
      <c r="G210" s="33"/>
      <c r="H210" s="33"/>
      <c r="I210" s="33"/>
      <c r="J210" s="33"/>
      <c r="K210" s="33">
        <f>1</f>
        <v>1</v>
      </c>
      <c r="L210" s="33"/>
      <c r="M210" s="33"/>
      <c r="N210" s="33"/>
      <c r="O210" s="33"/>
      <c r="P210" s="33"/>
      <c r="Q210" s="33"/>
      <c r="R210" s="33"/>
      <c r="S210" s="33"/>
      <c r="T210" s="33"/>
      <c r="U210" s="33">
        <f>1</f>
        <v>1</v>
      </c>
      <c r="V210" s="12">
        <f t="shared" si="16"/>
        <v>2</v>
      </c>
      <c r="W210" s="12">
        <f t="shared" si="17"/>
        <v>0</v>
      </c>
    </row>
    <row r="211" spans="1:23" x14ac:dyDescent="0.2">
      <c r="A211" s="25">
        <v>210</v>
      </c>
      <c r="B211" s="10" t="s">
        <v>195</v>
      </c>
      <c r="C211" s="33">
        <v>0</v>
      </c>
      <c r="D211" s="33"/>
      <c r="E211" s="32">
        <f t="shared" si="15"/>
        <v>0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12">
        <f t="shared" si="16"/>
        <v>0</v>
      </c>
      <c r="W211" s="12">
        <f t="shared" si="17"/>
        <v>0</v>
      </c>
    </row>
    <row r="212" spans="1:23" x14ac:dyDescent="0.2">
      <c r="A212" s="25">
        <v>211</v>
      </c>
      <c r="B212" s="10" t="s">
        <v>196</v>
      </c>
      <c r="C212" s="33">
        <v>0</v>
      </c>
      <c r="D212" s="33"/>
      <c r="E212" s="32">
        <f t="shared" si="15"/>
        <v>0</v>
      </c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f t="shared" si="16"/>
        <v>0</v>
      </c>
      <c r="W212" s="12">
        <f t="shared" si="17"/>
        <v>0</v>
      </c>
    </row>
    <row r="213" spans="1:23" x14ac:dyDescent="0.2">
      <c r="A213" s="25">
        <v>212</v>
      </c>
      <c r="B213" s="10" t="s">
        <v>197</v>
      </c>
      <c r="C213" s="33">
        <v>1</v>
      </c>
      <c r="D213" s="33"/>
      <c r="E213" s="32">
        <f t="shared" si="15"/>
        <v>1</v>
      </c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f t="shared" si="16"/>
        <v>0</v>
      </c>
      <c r="W213" s="12">
        <f t="shared" si="17"/>
        <v>1</v>
      </c>
    </row>
    <row r="214" spans="1:23" x14ac:dyDescent="0.2">
      <c r="A214" s="25">
        <v>213</v>
      </c>
      <c r="B214" s="10" t="s">
        <v>198</v>
      </c>
      <c r="C214" s="33">
        <v>0</v>
      </c>
      <c r="D214" s="33"/>
      <c r="E214" s="32">
        <f t="shared" si="15"/>
        <v>0</v>
      </c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12">
        <f t="shared" si="16"/>
        <v>0</v>
      </c>
      <c r="W214" s="12">
        <f t="shared" si="17"/>
        <v>0</v>
      </c>
    </row>
    <row r="215" spans="1:23" x14ac:dyDescent="0.2">
      <c r="A215" s="25">
        <v>214</v>
      </c>
      <c r="B215" s="10" t="s">
        <v>199</v>
      </c>
      <c r="C215" s="33">
        <v>0</v>
      </c>
      <c r="D215" s="33"/>
      <c r="E215" s="32">
        <f t="shared" si="15"/>
        <v>0</v>
      </c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f t="shared" si="16"/>
        <v>0</v>
      </c>
      <c r="W215" s="12">
        <f t="shared" si="17"/>
        <v>0</v>
      </c>
    </row>
    <row r="216" spans="1:23" x14ac:dyDescent="0.2">
      <c r="A216" s="25">
        <v>215</v>
      </c>
      <c r="B216" s="10" t="s">
        <v>200</v>
      </c>
      <c r="C216" s="33">
        <v>5</v>
      </c>
      <c r="D216" s="33"/>
      <c r="E216" s="32">
        <f t="shared" si="15"/>
        <v>5</v>
      </c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f t="shared" si="16"/>
        <v>0</v>
      </c>
      <c r="W216" s="12">
        <f t="shared" si="17"/>
        <v>5</v>
      </c>
    </row>
    <row r="217" spans="1:23" x14ac:dyDescent="0.2">
      <c r="A217" s="25">
        <v>216</v>
      </c>
      <c r="B217" s="10" t="s">
        <v>201</v>
      </c>
      <c r="C217" s="33">
        <v>0</v>
      </c>
      <c r="D217" s="33"/>
      <c r="E217" s="32">
        <f t="shared" si="15"/>
        <v>0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f t="shared" si="16"/>
        <v>0</v>
      </c>
      <c r="W217" s="12">
        <f t="shared" si="17"/>
        <v>0</v>
      </c>
    </row>
    <row r="218" spans="1:23" x14ac:dyDescent="0.2">
      <c r="A218" s="25">
        <v>217</v>
      </c>
      <c r="B218" s="10" t="s">
        <v>202</v>
      </c>
      <c r="C218" s="33">
        <v>2</v>
      </c>
      <c r="D218" s="33"/>
      <c r="E218" s="32">
        <f t="shared" si="15"/>
        <v>2</v>
      </c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v>2</v>
      </c>
      <c r="W218" s="12">
        <f t="shared" si="17"/>
        <v>0</v>
      </c>
    </row>
    <row r="219" spans="1:23" x14ac:dyDescent="0.2">
      <c r="A219" s="25">
        <v>218</v>
      </c>
      <c r="B219" s="10" t="s">
        <v>203</v>
      </c>
      <c r="C219" s="33">
        <v>2</v>
      </c>
      <c r="D219" s="33">
        <v>1</v>
      </c>
      <c r="E219" s="32">
        <f t="shared" si="15"/>
        <v>3</v>
      </c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12">
        <f t="shared" si="16"/>
        <v>0</v>
      </c>
      <c r="W219" s="12">
        <f t="shared" si="17"/>
        <v>3</v>
      </c>
    </row>
    <row r="220" spans="1:23" x14ac:dyDescent="0.2">
      <c r="A220" s="25">
        <v>219</v>
      </c>
      <c r="B220" s="10" t="s">
        <v>204</v>
      </c>
      <c r="C220" s="32">
        <v>2</v>
      </c>
      <c r="D220" s="32"/>
      <c r="E220" s="32">
        <f t="shared" si="15"/>
        <v>2</v>
      </c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2">
        <f t="shared" si="16"/>
        <v>0</v>
      </c>
      <c r="W220" s="12">
        <f t="shared" si="17"/>
        <v>2</v>
      </c>
    </row>
    <row r="221" spans="1:23" x14ac:dyDescent="0.2">
      <c r="A221" s="25">
        <v>220</v>
      </c>
      <c r="B221" s="10" t="s">
        <v>205</v>
      </c>
      <c r="C221" s="32">
        <v>0</v>
      </c>
      <c r="D221" s="32"/>
      <c r="E221" s="32">
        <f t="shared" si="15"/>
        <v>0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2">
        <f t="shared" si="16"/>
        <v>0</v>
      </c>
      <c r="W221" s="12">
        <f t="shared" si="17"/>
        <v>0</v>
      </c>
    </row>
    <row r="222" spans="1:23" x14ac:dyDescent="0.2">
      <c r="A222" s="25">
        <v>221</v>
      </c>
      <c r="B222" s="10" t="s">
        <v>206</v>
      </c>
      <c r="C222" s="32">
        <v>0</v>
      </c>
      <c r="D222" s="32"/>
      <c r="E222" s="32">
        <f t="shared" si="15"/>
        <v>0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2">
        <f t="shared" si="16"/>
        <v>0</v>
      </c>
      <c r="W222" s="12">
        <f t="shared" si="17"/>
        <v>0</v>
      </c>
    </row>
    <row r="223" spans="1:23" x14ac:dyDescent="0.2">
      <c r="A223" s="25">
        <v>222</v>
      </c>
      <c r="B223" s="10" t="s">
        <v>207</v>
      </c>
      <c r="C223" s="32">
        <v>0</v>
      </c>
      <c r="D223" s="32"/>
      <c r="E223" s="32">
        <f t="shared" si="15"/>
        <v>0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2">
        <f t="shared" si="16"/>
        <v>0</v>
      </c>
      <c r="W223" s="12">
        <f t="shared" si="17"/>
        <v>0</v>
      </c>
    </row>
    <row r="224" spans="1:23" x14ac:dyDescent="0.2">
      <c r="A224" s="25">
        <v>223</v>
      </c>
      <c r="B224" s="10" t="s">
        <v>208</v>
      </c>
      <c r="C224" s="32">
        <v>8</v>
      </c>
      <c r="D224" s="32"/>
      <c r="E224" s="32">
        <f t="shared" si="15"/>
        <v>8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2">
        <f t="shared" si="16"/>
        <v>0</v>
      </c>
      <c r="W224" s="12">
        <f t="shared" si="17"/>
        <v>8</v>
      </c>
    </row>
    <row r="225" spans="1:23" x14ac:dyDescent="0.2">
      <c r="A225" s="25">
        <v>224</v>
      </c>
      <c r="B225" s="10" t="s">
        <v>209</v>
      </c>
      <c r="C225" s="32">
        <v>0</v>
      </c>
      <c r="D225" s="32"/>
      <c r="E225" s="32">
        <f t="shared" si="15"/>
        <v>0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2">
        <f t="shared" si="16"/>
        <v>0</v>
      </c>
      <c r="W225" s="12">
        <f t="shared" si="17"/>
        <v>0</v>
      </c>
    </row>
    <row r="226" spans="1:23" x14ac:dyDescent="0.2">
      <c r="A226" s="25">
        <v>225</v>
      </c>
      <c r="B226" s="10" t="s">
        <v>210</v>
      </c>
      <c r="C226" s="32">
        <v>15</v>
      </c>
      <c r="D226" s="32"/>
      <c r="E226" s="32">
        <f t="shared" si="15"/>
        <v>15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2">
        <f t="shared" si="16"/>
        <v>0</v>
      </c>
      <c r="W226" s="12">
        <f t="shared" si="17"/>
        <v>15</v>
      </c>
    </row>
    <row r="227" spans="1:23" x14ac:dyDescent="0.2">
      <c r="A227" s="25">
        <v>226</v>
      </c>
      <c r="B227" s="10" t="s">
        <v>211</v>
      </c>
      <c r="C227" s="32">
        <v>3</v>
      </c>
      <c r="D227" s="32"/>
      <c r="E227" s="32">
        <f t="shared" si="15"/>
        <v>3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2">
        <f t="shared" si="16"/>
        <v>0</v>
      </c>
      <c r="W227" s="12">
        <f t="shared" si="17"/>
        <v>3</v>
      </c>
    </row>
    <row r="228" spans="1:23" x14ac:dyDescent="0.2">
      <c r="A228" s="25">
        <v>227</v>
      </c>
      <c r="B228" s="10" t="s">
        <v>212</v>
      </c>
      <c r="C228" s="32">
        <v>4</v>
      </c>
      <c r="D228" s="32"/>
      <c r="E228" s="32">
        <f t="shared" si="15"/>
        <v>4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2">
        <v>1</v>
      </c>
      <c r="W228" s="12">
        <f t="shared" si="17"/>
        <v>3</v>
      </c>
    </row>
    <row r="229" spans="1:23" x14ac:dyDescent="0.2">
      <c r="A229" s="25">
        <v>228</v>
      </c>
      <c r="B229" s="10" t="s">
        <v>213</v>
      </c>
      <c r="C229" s="32">
        <v>9</v>
      </c>
      <c r="D229" s="32"/>
      <c r="E229" s="32">
        <f t="shared" si="15"/>
        <v>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2">
        <f t="shared" si="16"/>
        <v>0</v>
      </c>
      <c r="W229" s="12">
        <f t="shared" si="17"/>
        <v>9</v>
      </c>
    </row>
    <row r="230" spans="1:23" x14ac:dyDescent="0.2">
      <c r="A230" s="25">
        <v>229</v>
      </c>
      <c r="B230" s="10" t="s">
        <v>214</v>
      </c>
      <c r="C230" s="32">
        <v>0</v>
      </c>
      <c r="D230" s="32"/>
      <c r="E230" s="32">
        <f t="shared" si="15"/>
        <v>0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2">
        <f t="shared" si="16"/>
        <v>0</v>
      </c>
      <c r="W230" s="12">
        <f t="shared" si="17"/>
        <v>0</v>
      </c>
    </row>
    <row r="231" spans="1:23" x14ac:dyDescent="0.2">
      <c r="A231" s="25">
        <v>230</v>
      </c>
      <c r="B231" s="10" t="s">
        <v>215</v>
      </c>
      <c r="C231" s="32">
        <v>430</v>
      </c>
      <c r="D231" s="32"/>
      <c r="E231" s="32">
        <f t="shared" si="15"/>
        <v>430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2">
        <f t="shared" si="16"/>
        <v>0</v>
      </c>
      <c r="W231" s="12">
        <f t="shared" si="17"/>
        <v>430</v>
      </c>
    </row>
    <row r="232" spans="1:23" x14ac:dyDescent="0.2">
      <c r="A232" s="25">
        <v>231</v>
      </c>
      <c r="B232" s="10" t="s">
        <v>216</v>
      </c>
      <c r="C232" s="32">
        <v>8</v>
      </c>
      <c r="D232" s="32"/>
      <c r="E232" s="32">
        <f t="shared" si="15"/>
        <v>8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2">
        <f t="shared" si="16"/>
        <v>0</v>
      </c>
      <c r="W232" s="12">
        <f t="shared" si="17"/>
        <v>8</v>
      </c>
    </row>
    <row r="233" spans="1:23" x14ac:dyDescent="0.2">
      <c r="A233" s="25">
        <v>232</v>
      </c>
      <c r="B233" s="10" t="s">
        <v>217</v>
      </c>
      <c r="C233" s="32">
        <v>13</v>
      </c>
      <c r="D233" s="32"/>
      <c r="E233" s="32">
        <f t="shared" si="15"/>
        <v>13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2">
        <f t="shared" si="16"/>
        <v>0</v>
      </c>
      <c r="W233" s="12">
        <f t="shared" si="17"/>
        <v>13</v>
      </c>
    </row>
    <row r="234" spans="1:23" x14ac:dyDescent="0.2">
      <c r="A234" s="25">
        <v>233</v>
      </c>
      <c r="B234" s="10" t="s">
        <v>218</v>
      </c>
      <c r="C234" s="32">
        <v>36</v>
      </c>
      <c r="D234" s="32"/>
      <c r="E234" s="32">
        <f t="shared" si="15"/>
        <v>36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2">
        <v>3</v>
      </c>
      <c r="W234" s="12">
        <f t="shared" si="17"/>
        <v>33</v>
      </c>
    </row>
    <row r="235" spans="1:23" x14ac:dyDescent="0.2">
      <c r="A235" s="25">
        <v>234</v>
      </c>
      <c r="B235" s="10" t="s">
        <v>219</v>
      </c>
      <c r="C235" s="32">
        <v>15</v>
      </c>
      <c r="D235" s="32"/>
      <c r="E235" s="32">
        <f t="shared" si="15"/>
        <v>15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2">
        <f t="shared" si="16"/>
        <v>0</v>
      </c>
      <c r="W235" s="12">
        <f t="shared" si="17"/>
        <v>15</v>
      </c>
    </row>
    <row r="236" spans="1:23" x14ac:dyDescent="0.2">
      <c r="A236" s="25">
        <v>235</v>
      </c>
      <c r="B236" s="10" t="s">
        <v>220</v>
      </c>
      <c r="C236" s="32">
        <v>0</v>
      </c>
      <c r="D236" s="32"/>
      <c r="E236" s="32">
        <f t="shared" si="15"/>
        <v>0</v>
      </c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2">
        <f t="shared" si="16"/>
        <v>0</v>
      </c>
      <c r="W236" s="12">
        <f t="shared" si="17"/>
        <v>0</v>
      </c>
    </row>
    <row r="237" spans="1:23" x14ac:dyDescent="0.2">
      <c r="A237" s="25">
        <v>236</v>
      </c>
      <c r="B237" s="10" t="s">
        <v>221</v>
      </c>
      <c r="C237" s="32">
        <v>3</v>
      </c>
      <c r="D237" s="32"/>
      <c r="E237" s="32">
        <f t="shared" si="15"/>
        <v>3</v>
      </c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2">
        <f t="shared" si="16"/>
        <v>0</v>
      </c>
      <c r="W237" s="12">
        <f t="shared" si="17"/>
        <v>3</v>
      </c>
    </row>
    <row r="238" spans="1:23" x14ac:dyDescent="0.2">
      <c r="A238" s="25">
        <v>237</v>
      </c>
      <c r="B238" s="10" t="s">
        <v>222</v>
      </c>
      <c r="C238" s="32">
        <v>2</v>
      </c>
      <c r="D238" s="32"/>
      <c r="E238" s="32">
        <f t="shared" si="15"/>
        <v>2</v>
      </c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2">
        <f t="shared" si="16"/>
        <v>0</v>
      </c>
      <c r="W238" s="12">
        <f t="shared" si="17"/>
        <v>2</v>
      </c>
    </row>
    <row r="239" spans="1:23" x14ac:dyDescent="0.2">
      <c r="A239" s="25">
        <v>238</v>
      </c>
      <c r="B239" s="10" t="s">
        <v>223</v>
      </c>
      <c r="C239" s="32">
        <v>3</v>
      </c>
      <c r="D239" s="32"/>
      <c r="E239" s="32">
        <f t="shared" si="15"/>
        <v>3</v>
      </c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2">
        <f t="shared" si="16"/>
        <v>0</v>
      </c>
      <c r="W239" s="12">
        <f t="shared" si="17"/>
        <v>3</v>
      </c>
    </row>
    <row r="240" spans="1:23" x14ac:dyDescent="0.2">
      <c r="A240" s="25">
        <v>239</v>
      </c>
      <c r="B240" s="10" t="s">
        <v>224</v>
      </c>
      <c r="C240" s="32">
        <v>0</v>
      </c>
      <c r="D240" s="32"/>
      <c r="E240" s="32">
        <f t="shared" si="15"/>
        <v>0</v>
      </c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2">
        <f t="shared" si="16"/>
        <v>0</v>
      </c>
      <c r="W240" s="12">
        <f t="shared" si="17"/>
        <v>0</v>
      </c>
    </row>
    <row r="241" spans="1:23" x14ac:dyDescent="0.2">
      <c r="A241" s="25">
        <v>240</v>
      </c>
      <c r="B241" s="10" t="s">
        <v>225</v>
      </c>
      <c r="C241" s="32">
        <v>1</v>
      </c>
      <c r="D241" s="32"/>
      <c r="E241" s="32">
        <f t="shared" si="15"/>
        <v>1</v>
      </c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2">
        <f t="shared" si="16"/>
        <v>0</v>
      </c>
      <c r="W241" s="12">
        <f t="shared" si="17"/>
        <v>1</v>
      </c>
    </row>
    <row r="242" spans="1:23" x14ac:dyDescent="0.2">
      <c r="A242" s="25">
        <v>241</v>
      </c>
      <c r="B242" s="10" t="s">
        <v>1902</v>
      </c>
      <c r="C242" s="32">
        <v>0</v>
      </c>
      <c r="D242" s="32"/>
      <c r="E242" s="32">
        <f t="shared" si="15"/>
        <v>0</v>
      </c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2">
        <f t="shared" si="16"/>
        <v>0</v>
      </c>
      <c r="W242" s="12">
        <f t="shared" si="17"/>
        <v>0</v>
      </c>
    </row>
    <row r="243" spans="1:23" x14ac:dyDescent="0.2">
      <c r="A243" s="25">
        <v>242</v>
      </c>
      <c r="B243" s="10" t="s">
        <v>226</v>
      </c>
      <c r="C243" s="32">
        <v>34</v>
      </c>
      <c r="D243" s="32"/>
      <c r="E243" s="32">
        <f t="shared" si="15"/>
        <v>34</v>
      </c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2">
        <f t="shared" si="16"/>
        <v>0</v>
      </c>
      <c r="W243" s="12">
        <f t="shared" si="17"/>
        <v>34</v>
      </c>
    </row>
    <row r="244" spans="1:23" x14ac:dyDescent="0.2">
      <c r="A244" s="25">
        <v>243</v>
      </c>
      <c r="B244" s="10" t="s">
        <v>227</v>
      </c>
      <c r="C244" s="32">
        <v>760</v>
      </c>
      <c r="D244" s="32"/>
      <c r="E244" s="32">
        <f t="shared" si="15"/>
        <v>760</v>
      </c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2">
        <f t="shared" si="16"/>
        <v>0</v>
      </c>
      <c r="W244" s="12">
        <f t="shared" si="17"/>
        <v>760</v>
      </c>
    </row>
    <row r="245" spans="1:23" x14ac:dyDescent="0.2">
      <c r="A245" s="25">
        <v>244</v>
      </c>
      <c r="B245" s="10" t="s">
        <v>228</v>
      </c>
      <c r="C245" s="32">
        <v>0</v>
      </c>
      <c r="D245" s="32"/>
      <c r="E245" s="32">
        <f t="shared" si="15"/>
        <v>0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2">
        <f t="shared" si="16"/>
        <v>0</v>
      </c>
      <c r="W245" s="12">
        <f t="shared" si="17"/>
        <v>0</v>
      </c>
    </row>
    <row r="246" spans="1:23" x14ac:dyDescent="0.2">
      <c r="A246" s="25">
        <v>245</v>
      </c>
      <c r="B246" s="10" t="s">
        <v>229</v>
      </c>
      <c r="C246" s="32">
        <v>0</v>
      </c>
      <c r="D246" s="32"/>
      <c r="E246" s="32">
        <f t="shared" si="15"/>
        <v>0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2">
        <f t="shared" si="16"/>
        <v>0</v>
      </c>
      <c r="W246" s="12">
        <f t="shared" si="17"/>
        <v>0</v>
      </c>
    </row>
    <row r="247" spans="1:23" x14ac:dyDescent="0.2">
      <c r="A247" s="25">
        <v>246</v>
      </c>
      <c r="B247" s="28" t="s">
        <v>230</v>
      </c>
      <c r="C247" s="32">
        <v>3</v>
      </c>
      <c r="D247" s="32"/>
      <c r="E247" s="32">
        <f t="shared" si="15"/>
        <v>3</v>
      </c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2">
        <f t="shared" si="16"/>
        <v>0</v>
      </c>
      <c r="W247" s="12">
        <f t="shared" si="17"/>
        <v>3</v>
      </c>
    </row>
    <row r="248" spans="1:23" x14ac:dyDescent="0.2">
      <c r="A248" s="25">
        <v>247</v>
      </c>
      <c r="B248" s="10" t="s">
        <v>231</v>
      </c>
      <c r="C248" s="32">
        <v>56</v>
      </c>
      <c r="D248" s="32"/>
      <c r="E248" s="32">
        <f t="shared" si="15"/>
        <v>56</v>
      </c>
      <c r="F248" s="32">
        <f>15</f>
        <v>15</v>
      </c>
      <c r="G248" s="32"/>
      <c r="H248" s="32"/>
      <c r="I248" s="32">
        <f>5</f>
        <v>5</v>
      </c>
      <c r="J248" s="32"/>
      <c r="K248" s="32"/>
      <c r="L248" s="32">
        <f>2</f>
        <v>2</v>
      </c>
      <c r="M248" s="32"/>
      <c r="N248" s="32"/>
      <c r="O248" s="32"/>
      <c r="P248" s="32"/>
      <c r="Q248" s="32"/>
      <c r="R248" s="32">
        <f>1</f>
        <v>1</v>
      </c>
      <c r="S248" s="32"/>
      <c r="T248" s="32"/>
      <c r="U248" s="32"/>
      <c r="V248" s="12">
        <v>33</v>
      </c>
      <c r="W248" s="12">
        <f t="shared" si="17"/>
        <v>23</v>
      </c>
    </row>
    <row r="249" spans="1:23" x14ac:dyDescent="0.2">
      <c r="A249" s="25">
        <v>248</v>
      </c>
      <c r="B249" s="28" t="s">
        <v>232</v>
      </c>
      <c r="C249" s="32">
        <v>6</v>
      </c>
      <c r="D249" s="32"/>
      <c r="E249" s="32">
        <f t="shared" si="15"/>
        <v>6</v>
      </c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2">
        <f t="shared" si="16"/>
        <v>0</v>
      </c>
      <c r="W249" s="12">
        <f t="shared" si="17"/>
        <v>6</v>
      </c>
    </row>
    <row r="250" spans="1:23" x14ac:dyDescent="0.2">
      <c r="A250" s="25">
        <v>249</v>
      </c>
      <c r="B250" s="10" t="s">
        <v>233</v>
      </c>
      <c r="C250" s="32">
        <v>4</v>
      </c>
      <c r="D250" s="32"/>
      <c r="E250" s="32">
        <f t="shared" si="15"/>
        <v>4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2">
        <f t="shared" si="16"/>
        <v>0</v>
      </c>
      <c r="W250" s="12">
        <f t="shared" si="17"/>
        <v>4</v>
      </c>
    </row>
    <row r="251" spans="1:23" x14ac:dyDescent="0.2">
      <c r="A251" s="25">
        <v>250</v>
      </c>
      <c r="B251" s="10" t="s">
        <v>234</v>
      </c>
      <c r="C251" s="32">
        <v>3</v>
      </c>
      <c r="D251" s="32"/>
      <c r="E251" s="32">
        <f t="shared" si="15"/>
        <v>3</v>
      </c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2">
        <f t="shared" si="16"/>
        <v>0</v>
      </c>
      <c r="W251" s="12">
        <f t="shared" si="17"/>
        <v>3</v>
      </c>
    </row>
    <row r="252" spans="1:23" x14ac:dyDescent="0.2">
      <c r="A252" s="25">
        <v>251</v>
      </c>
      <c r="B252" s="10" t="s">
        <v>235</v>
      </c>
      <c r="C252" s="32">
        <v>138</v>
      </c>
      <c r="D252" s="32"/>
      <c r="E252" s="32">
        <f t="shared" si="15"/>
        <v>138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2">
        <f t="shared" si="16"/>
        <v>0</v>
      </c>
      <c r="W252" s="12">
        <f t="shared" si="17"/>
        <v>138</v>
      </c>
    </row>
    <row r="253" spans="1:23" x14ac:dyDescent="0.2">
      <c r="A253" s="25">
        <v>252</v>
      </c>
      <c r="B253" s="10" t="s">
        <v>236</v>
      </c>
      <c r="C253" s="32">
        <v>0</v>
      </c>
      <c r="D253" s="32"/>
      <c r="E253" s="32">
        <f t="shared" si="15"/>
        <v>0</v>
      </c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2">
        <f t="shared" si="16"/>
        <v>0</v>
      </c>
      <c r="W253" s="12">
        <f t="shared" si="17"/>
        <v>0</v>
      </c>
    </row>
    <row r="254" spans="1:23" x14ac:dyDescent="0.2">
      <c r="A254" s="25">
        <v>253</v>
      </c>
      <c r="B254" s="10" t="s">
        <v>237</v>
      </c>
      <c r="C254" s="32">
        <v>3</v>
      </c>
      <c r="D254" s="32"/>
      <c r="E254" s="32">
        <f t="shared" si="15"/>
        <v>3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2">
        <v>2</v>
      </c>
      <c r="W254" s="12">
        <f t="shared" si="17"/>
        <v>1</v>
      </c>
    </row>
    <row r="255" spans="1:23" x14ac:dyDescent="0.2">
      <c r="A255" s="25">
        <v>254</v>
      </c>
      <c r="B255" s="10" t="s">
        <v>238</v>
      </c>
      <c r="C255" s="32">
        <v>92</v>
      </c>
      <c r="D255" s="32"/>
      <c r="E255" s="32">
        <f t="shared" si="15"/>
        <v>92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2">
        <f t="shared" si="16"/>
        <v>0</v>
      </c>
      <c r="W255" s="12">
        <f t="shared" si="17"/>
        <v>92</v>
      </c>
    </row>
    <row r="256" spans="1:23" x14ac:dyDescent="0.2">
      <c r="A256" s="25">
        <v>255</v>
      </c>
      <c r="B256" s="10" t="s">
        <v>239</v>
      </c>
      <c r="C256" s="32">
        <v>0</v>
      </c>
      <c r="D256" s="32"/>
      <c r="E256" s="32">
        <f t="shared" si="15"/>
        <v>0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2">
        <f t="shared" si="16"/>
        <v>0</v>
      </c>
      <c r="W256" s="12">
        <f t="shared" si="17"/>
        <v>0</v>
      </c>
    </row>
    <row r="257" spans="1:23" x14ac:dyDescent="0.2">
      <c r="A257" s="25">
        <v>256</v>
      </c>
      <c r="B257" s="10" t="s">
        <v>240</v>
      </c>
      <c r="C257" s="32">
        <v>0</v>
      </c>
      <c r="D257" s="32"/>
      <c r="E257" s="32">
        <f t="shared" si="15"/>
        <v>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2">
        <f t="shared" si="16"/>
        <v>0</v>
      </c>
      <c r="W257" s="12">
        <f t="shared" si="17"/>
        <v>0</v>
      </c>
    </row>
    <row r="258" spans="1:23" x14ac:dyDescent="0.2">
      <c r="A258" s="25">
        <v>257</v>
      </c>
      <c r="B258" s="29" t="s">
        <v>241</v>
      </c>
      <c r="C258" s="32">
        <v>1</v>
      </c>
      <c r="D258" s="32"/>
      <c r="E258" s="32">
        <f t="shared" ref="E258:E321" si="18">C258+D258</f>
        <v>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2">
        <f t="shared" ref="V258:V321" si="19">SUM(F258:U258)</f>
        <v>0</v>
      </c>
      <c r="W258" s="12">
        <f t="shared" ref="W258:W321" si="20">E258-V258</f>
        <v>1</v>
      </c>
    </row>
    <row r="259" spans="1:23" x14ac:dyDescent="0.2">
      <c r="A259" s="25">
        <v>258</v>
      </c>
      <c r="B259" s="29" t="s">
        <v>242</v>
      </c>
      <c r="C259" s="32">
        <v>1</v>
      </c>
      <c r="D259" s="32"/>
      <c r="E259" s="32">
        <f t="shared" si="18"/>
        <v>1</v>
      </c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2">
        <f t="shared" si="19"/>
        <v>0</v>
      </c>
      <c r="W259" s="12">
        <f t="shared" si="20"/>
        <v>1</v>
      </c>
    </row>
    <row r="260" spans="1:23" x14ac:dyDescent="0.2">
      <c r="A260" s="25">
        <v>259</v>
      </c>
      <c r="B260" s="29" t="s">
        <v>243</v>
      </c>
      <c r="C260" s="32">
        <v>1</v>
      </c>
      <c r="D260" s="32"/>
      <c r="E260" s="32">
        <f t="shared" si="18"/>
        <v>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2">
        <f t="shared" si="19"/>
        <v>0</v>
      </c>
      <c r="W260" s="12">
        <f t="shared" si="20"/>
        <v>1</v>
      </c>
    </row>
    <row r="261" spans="1:23" x14ac:dyDescent="0.2">
      <c r="A261" s="25">
        <v>260</v>
      </c>
      <c r="B261" s="29" t="s">
        <v>244</v>
      </c>
      <c r="C261" s="32">
        <v>1</v>
      </c>
      <c r="D261" s="32"/>
      <c r="E261" s="32">
        <f t="shared" si="18"/>
        <v>1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2">
        <f t="shared" si="19"/>
        <v>0</v>
      </c>
      <c r="W261" s="12">
        <f t="shared" si="20"/>
        <v>1</v>
      </c>
    </row>
    <row r="262" spans="1:23" x14ac:dyDescent="0.2">
      <c r="A262" s="25">
        <v>261</v>
      </c>
      <c r="B262" s="29" t="s">
        <v>245</v>
      </c>
      <c r="C262" s="32">
        <v>1</v>
      </c>
      <c r="D262" s="32"/>
      <c r="E262" s="32">
        <f t="shared" si="18"/>
        <v>1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2">
        <f t="shared" si="19"/>
        <v>0</v>
      </c>
      <c r="W262" s="12">
        <f t="shared" si="20"/>
        <v>1</v>
      </c>
    </row>
    <row r="263" spans="1:23" x14ac:dyDescent="0.2">
      <c r="A263" s="25">
        <v>262</v>
      </c>
      <c r="B263" s="29" t="s">
        <v>246</v>
      </c>
      <c r="C263" s="32">
        <v>1</v>
      </c>
      <c r="D263" s="32"/>
      <c r="E263" s="32">
        <f t="shared" si="18"/>
        <v>1</v>
      </c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2">
        <f t="shared" si="19"/>
        <v>0</v>
      </c>
      <c r="W263" s="12">
        <f t="shared" si="20"/>
        <v>1</v>
      </c>
    </row>
    <row r="264" spans="1:23" x14ac:dyDescent="0.2">
      <c r="A264" s="25">
        <v>263</v>
      </c>
      <c r="B264" s="29" t="s">
        <v>247</v>
      </c>
      <c r="C264" s="32">
        <v>1</v>
      </c>
      <c r="D264" s="32"/>
      <c r="E264" s="32">
        <f t="shared" si="18"/>
        <v>1</v>
      </c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2">
        <f t="shared" si="19"/>
        <v>0</v>
      </c>
      <c r="W264" s="12">
        <f t="shared" si="20"/>
        <v>1</v>
      </c>
    </row>
    <row r="265" spans="1:23" x14ac:dyDescent="0.2">
      <c r="A265" s="25">
        <v>264</v>
      </c>
      <c r="B265" s="29" t="s">
        <v>2041</v>
      </c>
      <c r="C265" s="32">
        <v>0</v>
      </c>
      <c r="D265" s="32"/>
      <c r="E265" s="32">
        <f t="shared" si="18"/>
        <v>0</v>
      </c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2">
        <f t="shared" si="19"/>
        <v>0</v>
      </c>
      <c r="W265" s="12">
        <f t="shared" si="20"/>
        <v>0</v>
      </c>
    </row>
    <row r="266" spans="1:23" x14ac:dyDescent="0.2">
      <c r="A266" s="25">
        <v>265</v>
      </c>
      <c r="B266" s="29" t="s">
        <v>248</v>
      </c>
      <c r="C266" s="32">
        <v>1</v>
      </c>
      <c r="D266" s="32"/>
      <c r="E266" s="32">
        <f t="shared" si="18"/>
        <v>1</v>
      </c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2">
        <f t="shared" si="19"/>
        <v>0</v>
      </c>
      <c r="W266" s="12">
        <f t="shared" si="20"/>
        <v>1</v>
      </c>
    </row>
    <row r="267" spans="1:23" x14ac:dyDescent="0.2">
      <c r="A267" s="25">
        <v>266</v>
      </c>
      <c r="B267" s="29" t="s">
        <v>249</v>
      </c>
      <c r="C267" s="32">
        <v>1</v>
      </c>
      <c r="D267" s="32"/>
      <c r="E267" s="32">
        <f t="shared" si="18"/>
        <v>1</v>
      </c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2">
        <f t="shared" si="19"/>
        <v>0</v>
      </c>
      <c r="W267" s="12">
        <f t="shared" si="20"/>
        <v>1</v>
      </c>
    </row>
    <row r="268" spans="1:23" x14ac:dyDescent="0.2">
      <c r="A268" s="25">
        <v>267</v>
      </c>
      <c r="B268" s="29" t="s">
        <v>250</v>
      </c>
      <c r="C268" s="32">
        <v>1</v>
      </c>
      <c r="D268" s="32"/>
      <c r="E268" s="32">
        <f t="shared" si="18"/>
        <v>1</v>
      </c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2">
        <f t="shared" si="19"/>
        <v>0</v>
      </c>
      <c r="W268" s="12">
        <f t="shared" si="20"/>
        <v>1</v>
      </c>
    </row>
    <row r="269" spans="1:23" x14ac:dyDescent="0.2">
      <c r="A269" s="25">
        <v>268</v>
      </c>
      <c r="B269" s="29" t="s">
        <v>251</v>
      </c>
      <c r="C269" s="32">
        <v>1</v>
      </c>
      <c r="D269" s="32"/>
      <c r="E269" s="32">
        <f t="shared" si="18"/>
        <v>1</v>
      </c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2">
        <f t="shared" si="19"/>
        <v>0</v>
      </c>
      <c r="W269" s="12">
        <f t="shared" si="20"/>
        <v>1</v>
      </c>
    </row>
    <row r="270" spans="1:23" x14ac:dyDescent="0.2">
      <c r="A270" s="25">
        <v>269</v>
      </c>
      <c r="B270" s="29" t="s">
        <v>252</v>
      </c>
      <c r="C270" s="32">
        <v>1</v>
      </c>
      <c r="D270" s="32"/>
      <c r="E270" s="32">
        <f t="shared" si="18"/>
        <v>1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2">
        <f t="shared" si="19"/>
        <v>0</v>
      </c>
      <c r="W270" s="12">
        <f t="shared" si="20"/>
        <v>1</v>
      </c>
    </row>
    <row r="271" spans="1:23" x14ac:dyDescent="0.2">
      <c r="A271" s="25">
        <v>270</v>
      </c>
      <c r="B271" s="10" t="s">
        <v>1969</v>
      </c>
      <c r="C271" s="32">
        <v>1</v>
      </c>
      <c r="D271" s="32"/>
      <c r="E271" s="32">
        <f t="shared" si="18"/>
        <v>1</v>
      </c>
      <c r="F271" s="32"/>
      <c r="G271" s="32"/>
      <c r="H271" s="32"/>
      <c r="I271" s="32"/>
      <c r="J271" s="32"/>
      <c r="K271" s="32">
        <f>1</f>
        <v>1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2">
        <f t="shared" si="19"/>
        <v>1</v>
      </c>
      <c r="W271" s="12">
        <f t="shared" si="20"/>
        <v>0</v>
      </c>
    </row>
    <row r="272" spans="1:23" x14ac:dyDescent="0.2">
      <c r="A272" s="25">
        <v>271</v>
      </c>
      <c r="B272" s="10" t="s">
        <v>253</v>
      </c>
      <c r="C272" s="32">
        <v>0</v>
      </c>
      <c r="D272" s="32"/>
      <c r="E272" s="32">
        <f t="shared" si="18"/>
        <v>0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2">
        <f t="shared" si="19"/>
        <v>0</v>
      </c>
      <c r="W272" s="12">
        <f t="shared" si="20"/>
        <v>0</v>
      </c>
    </row>
    <row r="273" spans="1:23" x14ac:dyDescent="0.2">
      <c r="A273" s="25">
        <v>272</v>
      </c>
      <c r="B273" s="10" t="s">
        <v>254</v>
      </c>
      <c r="C273" s="32">
        <v>0</v>
      </c>
      <c r="D273" s="32"/>
      <c r="E273" s="32">
        <f t="shared" si="18"/>
        <v>0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2">
        <f t="shared" si="19"/>
        <v>0</v>
      </c>
      <c r="W273" s="12">
        <f t="shared" si="20"/>
        <v>0</v>
      </c>
    </row>
    <row r="274" spans="1:23" x14ac:dyDescent="0.2">
      <c r="A274" s="25">
        <v>273</v>
      </c>
      <c r="B274" s="10" t="s">
        <v>255</v>
      </c>
      <c r="C274" s="32">
        <v>3</v>
      </c>
      <c r="D274" s="32">
        <v>1</v>
      </c>
      <c r="E274" s="32">
        <f t="shared" si="18"/>
        <v>4</v>
      </c>
      <c r="F274" s="32">
        <f>1</f>
        <v>1</v>
      </c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2">
        <f t="shared" si="19"/>
        <v>1</v>
      </c>
      <c r="W274" s="12">
        <f t="shared" si="20"/>
        <v>3</v>
      </c>
    </row>
    <row r="275" spans="1:23" x14ac:dyDescent="0.2">
      <c r="A275" s="25">
        <v>274</v>
      </c>
      <c r="B275" s="10" t="s">
        <v>256</v>
      </c>
      <c r="C275" s="32">
        <v>27</v>
      </c>
      <c r="D275" s="32">
        <v>2</v>
      </c>
      <c r="E275" s="32">
        <f t="shared" si="18"/>
        <v>29</v>
      </c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2">
        <f t="shared" si="19"/>
        <v>0</v>
      </c>
      <c r="W275" s="12">
        <f t="shared" si="20"/>
        <v>29</v>
      </c>
    </row>
    <row r="276" spans="1:23" x14ac:dyDescent="0.2">
      <c r="A276" s="25">
        <v>275</v>
      </c>
      <c r="B276" s="10" t="s">
        <v>257</v>
      </c>
      <c r="C276" s="32">
        <v>2</v>
      </c>
      <c r="D276" s="32"/>
      <c r="E276" s="32">
        <f t="shared" si="18"/>
        <v>2</v>
      </c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2">
        <f t="shared" si="19"/>
        <v>0</v>
      </c>
      <c r="W276" s="12">
        <f t="shared" si="20"/>
        <v>2</v>
      </c>
    </row>
    <row r="277" spans="1:23" x14ac:dyDescent="0.2">
      <c r="A277" s="25">
        <v>276</v>
      </c>
      <c r="B277" s="10" t="s">
        <v>258</v>
      </c>
      <c r="C277" s="32">
        <v>6</v>
      </c>
      <c r="D277" s="32"/>
      <c r="E277" s="32">
        <f t="shared" si="18"/>
        <v>6</v>
      </c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2">
        <f t="shared" si="19"/>
        <v>0</v>
      </c>
      <c r="W277" s="12">
        <f t="shared" si="20"/>
        <v>6</v>
      </c>
    </row>
    <row r="278" spans="1:23" x14ac:dyDescent="0.2">
      <c r="A278" s="25">
        <v>277</v>
      </c>
      <c r="B278" s="10" t="s">
        <v>259</v>
      </c>
      <c r="C278" s="32">
        <v>8</v>
      </c>
      <c r="D278" s="32"/>
      <c r="E278" s="32">
        <f t="shared" si="18"/>
        <v>8</v>
      </c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2">
        <f t="shared" si="19"/>
        <v>0</v>
      </c>
      <c r="W278" s="12">
        <f t="shared" si="20"/>
        <v>8</v>
      </c>
    </row>
    <row r="279" spans="1:23" x14ac:dyDescent="0.2">
      <c r="A279" s="25">
        <v>278</v>
      </c>
      <c r="B279" s="10" t="s">
        <v>260</v>
      </c>
      <c r="C279" s="32">
        <v>5</v>
      </c>
      <c r="D279" s="32"/>
      <c r="E279" s="32">
        <f t="shared" si="18"/>
        <v>5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2">
        <f t="shared" si="19"/>
        <v>0</v>
      </c>
      <c r="W279" s="12">
        <f t="shared" si="20"/>
        <v>5</v>
      </c>
    </row>
    <row r="280" spans="1:23" x14ac:dyDescent="0.2">
      <c r="A280" s="25">
        <v>279</v>
      </c>
      <c r="B280" s="10" t="s">
        <v>261</v>
      </c>
      <c r="C280" s="32">
        <v>0</v>
      </c>
      <c r="D280" s="32"/>
      <c r="E280" s="32">
        <f t="shared" si="18"/>
        <v>0</v>
      </c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2">
        <f t="shared" si="19"/>
        <v>0</v>
      </c>
      <c r="W280" s="12">
        <f t="shared" si="20"/>
        <v>0</v>
      </c>
    </row>
    <row r="281" spans="1:23" x14ac:dyDescent="0.2">
      <c r="A281" s="25">
        <v>280</v>
      </c>
      <c r="B281" s="10" t="s">
        <v>262</v>
      </c>
      <c r="C281" s="32">
        <v>152</v>
      </c>
      <c r="D281" s="32"/>
      <c r="E281" s="32">
        <f t="shared" si="18"/>
        <v>152</v>
      </c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2">
        <f t="shared" si="19"/>
        <v>0</v>
      </c>
      <c r="W281" s="12">
        <f t="shared" si="20"/>
        <v>152</v>
      </c>
    </row>
    <row r="282" spans="1:23" x14ac:dyDescent="0.2">
      <c r="A282" s="25">
        <v>281</v>
      </c>
      <c r="B282" s="10" t="s">
        <v>263</v>
      </c>
      <c r="C282" s="32">
        <v>7</v>
      </c>
      <c r="D282" s="32"/>
      <c r="E282" s="32">
        <f t="shared" si="18"/>
        <v>7</v>
      </c>
      <c r="F282" s="32">
        <f>1</f>
        <v>1</v>
      </c>
      <c r="G282" s="32"/>
      <c r="H282" s="32"/>
      <c r="I282" s="32">
        <f>6</f>
        <v>6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2">
        <f t="shared" si="19"/>
        <v>7</v>
      </c>
      <c r="W282" s="12">
        <f t="shared" si="20"/>
        <v>0</v>
      </c>
    </row>
    <row r="283" spans="1:23" x14ac:dyDescent="0.2">
      <c r="A283" s="25">
        <v>282</v>
      </c>
      <c r="B283" s="10" t="s">
        <v>264</v>
      </c>
      <c r="C283" s="32">
        <v>11</v>
      </c>
      <c r="D283" s="32"/>
      <c r="E283" s="32">
        <f t="shared" si="18"/>
        <v>11</v>
      </c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2">
        <f t="shared" si="19"/>
        <v>0</v>
      </c>
      <c r="W283" s="12">
        <f t="shared" si="20"/>
        <v>11</v>
      </c>
    </row>
    <row r="284" spans="1:23" x14ac:dyDescent="0.2">
      <c r="A284" s="25">
        <v>283</v>
      </c>
      <c r="B284" s="10" t="s">
        <v>265</v>
      </c>
      <c r="C284" s="32">
        <v>12</v>
      </c>
      <c r="D284" s="32"/>
      <c r="E284" s="32">
        <f t="shared" si="18"/>
        <v>12</v>
      </c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2">
        <f t="shared" si="19"/>
        <v>0</v>
      </c>
      <c r="W284" s="12">
        <f t="shared" si="20"/>
        <v>12</v>
      </c>
    </row>
    <row r="285" spans="1:23" x14ac:dyDescent="0.2">
      <c r="A285" s="25">
        <v>284</v>
      </c>
      <c r="B285" s="10" t="s">
        <v>266</v>
      </c>
      <c r="C285" s="32">
        <v>0</v>
      </c>
      <c r="D285" s="32"/>
      <c r="E285" s="32">
        <f t="shared" si="18"/>
        <v>0</v>
      </c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2">
        <f t="shared" si="19"/>
        <v>0</v>
      </c>
      <c r="W285" s="12">
        <f t="shared" si="20"/>
        <v>0</v>
      </c>
    </row>
    <row r="286" spans="1:23" x14ac:dyDescent="0.2">
      <c r="A286" s="25">
        <v>285</v>
      </c>
      <c r="B286" s="10" t="s">
        <v>267</v>
      </c>
      <c r="C286" s="32">
        <v>1</v>
      </c>
      <c r="D286" s="32"/>
      <c r="E286" s="32">
        <f t="shared" si="18"/>
        <v>1</v>
      </c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2">
        <f t="shared" si="19"/>
        <v>0</v>
      </c>
      <c r="W286" s="12">
        <f t="shared" si="20"/>
        <v>1</v>
      </c>
    </row>
    <row r="287" spans="1:23" x14ac:dyDescent="0.2">
      <c r="A287" s="25">
        <v>285</v>
      </c>
      <c r="B287" s="10" t="s">
        <v>2092</v>
      </c>
      <c r="C287" s="32">
        <v>16</v>
      </c>
      <c r="D287" s="32"/>
      <c r="E287" s="32">
        <f t="shared" si="18"/>
        <v>16</v>
      </c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2">
        <f t="shared" si="19"/>
        <v>0</v>
      </c>
      <c r="W287" s="12">
        <f t="shared" si="20"/>
        <v>16</v>
      </c>
    </row>
    <row r="288" spans="1:23" x14ac:dyDescent="0.2">
      <c r="A288" s="25">
        <v>286</v>
      </c>
      <c r="B288" s="10" t="s">
        <v>2093</v>
      </c>
      <c r="C288" s="32">
        <v>0</v>
      </c>
      <c r="D288" s="32"/>
      <c r="E288" s="32">
        <f t="shared" si="18"/>
        <v>0</v>
      </c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2">
        <f t="shared" si="19"/>
        <v>0</v>
      </c>
      <c r="W288" s="12">
        <f t="shared" si="20"/>
        <v>0</v>
      </c>
    </row>
    <row r="289" spans="1:23" x14ac:dyDescent="0.2">
      <c r="A289" s="25">
        <v>287</v>
      </c>
      <c r="B289" s="10" t="s">
        <v>268</v>
      </c>
      <c r="C289" s="32">
        <v>13</v>
      </c>
      <c r="D289" s="32"/>
      <c r="E289" s="32">
        <f t="shared" si="18"/>
        <v>13</v>
      </c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2">
        <f t="shared" si="19"/>
        <v>0</v>
      </c>
      <c r="W289" s="12">
        <f t="shared" si="20"/>
        <v>13</v>
      </c>
    </row>
    <row r="290" spans="1:23" x14ac:dyDescent="0.2">
      <c r="A290" s="25">
        <v>288</v>
      </c>
      <c r="B290" s="10" t="s">
        <v>269</v>
      </c>
      <c r="C290" s="32">
        <v>1</v>
      </c>
      <c r="D290" s="32"/>
      <c r="E290" s="32">
        <f t="shared" si="18"/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2">
        <f t="shared" si="19"/>
        <v>0</v>
      </c>
      <c r="W290" s="12">
        <f t="shared" si="20"/>
        <v>1</v>
      </c>
    </row>
    <row r="291" spans="1:23" x14ac:dyDescent="0.2">
      <c r="A291" s="25">
        <v>289</v>
      </c>
      <c r="B291" s="10" t="s">
        <v>270</v>
      </c>
      <c r="C291" s="32">
        <v>2</v>
      </c>
      <c r="D291" s="32"/>
      <c r="E291" s="32">
        <f t="shared" si="18"/>
        <v>2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2">
        <f t="shared" si="19"/>
        <v>0</v>
      </c>
      <c r="W291" s="12">
        <f t="shared" si="20"/>
        <v>2</v>
      </c>
    </row>
    <row r="292" spans="1:23" x14ac:dyDescent="0.2">
      <c r="A292" s="25">
        <v>290</v>
      </c>
      <c r="B292" s="10" t="s">
        <v>271</v>
      </c>
      <c r="C292" s="32">
        <v>4</v>
      </c>
      <c r="D292" s="32">
        <v>2</v>
      </c>
      <c r="E292" s="32">
        <f t="shared" si="18"/>
        <v>6</v>
      </c>
      <c r="F292" s="32"/>
      <c r="G292" s="32"/>
      <c r="H292" s="32"/>
      <c r="I292" s="32"/>
      <c r="J292" s="32"/>
      <c r="K292" s="32">
        <f>1</f>
        <v>1</v>
      </c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2">
        <f t="shared" si="19"/>
        <v>1</v>
      </c>
      <c r="W292" s="12">
        <f t="shared" si="20"/>
        <v>5</v>
      </c>
    </row>
    <row r="293" spans="1:23" x14ac:dyDescent="0.2">
      <c r="A293" s="25">
        <v>291</v>
      </c>
      <c r="B293" s="10" t="s">
        <v>272</v>
      </c>
      <c r="C293" s="32">
        <v>0</v>
      </c>
      <c r="D293" s="32"/>
      <c r="E293" s="32">
        <f t="shared" si="18"/>
        <v>0</v>
      </c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2">
        <f t="shared" si="19"/>
        <v>0</v>
      </c>
      <c r="W293" s="12">
        <f t="shared" si="20"/>
        <v>0</v>
      </c>
    </row>
    <row r="294" spans="1:23" x14ac:dyDescent="0.2">
      <c r="A294" s="25">
        <v>292</v>
      </c>
      <c r="B294" s="10" t="s">
        <v>273</v>
      </c>
      <c r="C294" s="32">
        <v>6</v>
      </c>
      <c r="D294" s="32">
        <v>2</v>
      </c>
      <c r="E294" s="32">
        <f t="shared" si="18"/>
        <v>8</v>
      </c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2">
        <f t="shared" si="19"/>
        <v>0</v>
      </c>
      <c r="W294" s="12">
        <f t="shared" si="20"/>
        <v>8</v>
      </c>
    </row>
    <row r="295" spans="1:23" x14ac:dyDescent="0.2">
      <c r="A295" s="25">
        <v>293</v>
      </c>
      <c r="B295" s="10" t="s">
        <v>274</v>
      </c>
      <c r="C295" s="32">
        <v>0</v>
      </c>
      <c r="D295" s="32"/>
      <c r="E295" s="32">
        <f t="shared" si="18"/>
        <v>0</v>
      </c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2">
        <f t="shared" si="19"/>
        <v>0</v>
      </c>
      <c r="W295" s="12">
        <f t="shared" si="20"/>
        <v>0</v>
      </c>
    </row>
    <row r="296" spans="1:23" x14ac:dyDescent="0.2">
      <c r="A296" s="25">
        <v>294</v>
      </c>
      <c r="B296" s="10" t="s">
        <v>275</v>
      </c>
      <c r="C296" s="32">
        <v>3</v>
      </c>
      <c r="D296" s="32"/>
      <c r="E296" s="32">
        <f t="shared" si="18"/>
        <v>3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2">
        <f t="shared" si="19"/>
        <v>0</v>
      </c>
      <c r="W296" s="12">
        <f t="shared" si="20"/>
        <v>3</v>
      </c>
    </row>
    <row r="297" spans="1:23" x14ac:dyDescent="0.2">
      <c r="A297" s="25">
        <v>295</v>
      </c>
      <c r="B297" s="10" t="s">
        <v>276</v>
      </c>
      <c r="C297" s="32">
        <v>6</v>
      </c>
      <c r="D297" s="32"/>
      <c r="E297" s="32">
        <f t="shared" si="18"/>
        <v>6</v>
      </c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2">
        <v>4</v>
      </c>
      <c r="W297" s="12">
        <f t="shared" si="20"/>
        <v>2</v>
      </c>
    </row>
    <row r="298" spans="1:23" x14ac:dyDescent="0.2">
      <c r="A298" s="25">
        <v>296</v>
      </c>
      <c r="B298" s="10" t="s">
        <v>277</v>
      </c>
      <c r="C298" s="32">
        <v>1</v>
      </c>
      <c r="D298" s="32"/>
      <c r="E298" s="32">
        <f t="shared" si="18"/>
        <v>1</v>
      </c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2">
        <f t="shared" si="19"/>
        <v>0</v>
      </c>
      <c r="W298" s="12">
        <f t="shared" si="20"/>
        <v>1</v>
      </c>
    </row>
    <row r="299" spans="1:23" x14ac:dyDescent="0.2">
      <c r="A299" s="25">
        <v>297</v>
      </c>
      <c r="B299" s="10" t="s">
        <v>278</v>
      </c>
      <c r="C299" s="32">
        <v>22</v>
      </c>
      <c r="D299" s="32"/>
      <c r="E299" s="32">
        <f t="shared" si="18"/>
        <v>22</v>
      </c>
      <c r="F299" s="32"/>
      <c r="G299" s="32"/>
      <c r="H299" s="32"/>
      <c r="I299" s="32">
        <f>5</f>
        <v>5</v>
      </c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2">
        <f t="shared" si="19"/>
        <v>5</v>
      </c>
      <c r="W299" s="12">
        <f t="shared" si="20"/>
        <v>17</v>
      </c>
    </row>
    <row r="300" spans="1:23" x14ac:dyDescent="0.2">
      <c r="A300" s="25">
        <v>298</v>
      </c>
      <c r="B300" s="10" t="s">
        <v>279</v>
      </c>
      <c r="C300" s="32">
        <v>62</v>
      </c>
      <c r="D300" s="32"/>
      <c r="E300" s="32">
        <f t="shared" si="18"/>
        <v>62</v>
      </c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2">
        <v>2</v>
      </c>
      <c r="W300" s="12">
        <f t="shared" si="20"/>
        <v>60</v>
      </c>
    </row>
    <row r="301" spans="1:23" x14ac:dyDescent="0.2">
      <c r="A301" s="25">
        <v>299</v>
      </c>
      <c r="B301" s="10" t="s">
        <v>280</v>
      </c>
      <c r="C301" s="32">
        <v>58</v>
      </c>
      <c r="D301" s="32"/>
      <c r="E301" s="32">
        <f t="shared" si="18"/>
        <v>58</v>
      </c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2">
        <v>2</v>
      </c>
      <c r="W301" s="12">
        <f t="shared" si="20"/>
        <v>56</v>
      </c>
    </row>
    <row r="302" spans="1:23" x14ac:dyDescent="0.2">
      <c r="A302" s="25">
        <v>300</v>
      </c>
      <c r="B302" s="10" t="s">
        <v>281</v>
      </c>
      <c r="C302" s="32">
        <v>4</v>
      </c>
      <c r="D302" s="32"/>
      <c r="E302" s="32">
        <f t="shared" si="18"/>
        <v>4</v>
      </c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2">
        <f t="shared" si="19"/>
        <v>0</v>
      </c>
      <c r="W302" s="12">
        <f t="shared" si="20"/>
        <v>4</v>
      </c>
    </row>
    <row r="303" spans="1:23" x14ac:dyDescent="0.2">
      <c r="A303" s="25">
        <v>301</v>
      </c>
      <c r="B303" s="10" t="s">
        <v>282</v>
      </c>
      <c r="C303" s="32">
        <v>0</v>
      </c>
      <c r="D303" s="32"/>
      <c r="E303" s="32">
        <f t="shared" si="18"/>
        <v>0</v>
      </c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2">
        <f t="shared" si="19"/>
        <v>0</v>
      </c>
      <c r="W303" s="12">
        <f t="shared" si="20"/>
        <v>0</v>
      </c>
    </row>
    <row r="304" spans="1:23" x14ac:dyDescent="0.2">
      <c r="A304" s="25">
        <v>302</v>
      </c>
      <c r="B304" s="10" t="s">
        <v>283</v>
      </c>
      <c r="C304" s="32">
        <v>20</v>
      </c>
      <c r="D304" s="32"/>
      <c r="E304" s="32">
        <f t="shared" si="18"/>
        <v>20</v>
      </c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2">
        <f t="shared" si="19"/>
        <v>0</v>
      </c>
      <c r="W304" s="12">
        <f t="shared" si="20"/>
        <v>20</v>
      </c>
    </row>
    <row r="305" spans="1:23" x14ac:dyDescent="0.2">
      <c r="A305" s="25">
        <v>303</v>
      </c>
      <c r="B305" s="10" t="s">
        <v>284</v>
      </c>
      <c r="C305" s="32">
        <v>5</v>
      </c>
      <c r="D305" s="32"/>
      <c r="E305" s="32">
        <f t="shared" si="18"/>
        <v>5</v>
      </c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2">
        <f t="shared" si="19"/>
        <v>0</v>
      </c>
      <c r="W305" s="12">
        <f t="shared" si="20"/>
        <v>5</v>
      </c>
    </row>
    <row r="306" spans="1:23" x14ac:dyDescent="0.2">
      <c r="A306" s="25">
        <v>304</v>
      </c>
      <c r="B306" s="10" t="s">
        <v>285</v>
      </c>
      <c r="C306" s="32">
        <v>21</v>
      </c>
      <c r="D306" s="32"/>
      <c r="E306" s="32">
        <f t="shared" si="18"/>
        <v>21</v>
      </c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2">
        <f t="shared" si="19"/>
        <v>0</v>
      </c>
      <c r="W306" s="12">
        <f t="shared" si="20"/>
        <v>21</v>
      </c>
    </row>
    <row r="307" spans="1:23" x14ac:dyDescent="0.2">
      <c r="A307" s="25">
        <v>305</v>
      </c>
      <c r="B307" s="10" t="s">
        <v>286</v>
      </c>
      <c r="C307" s="32">
        <v>9</v>
      </c>
      <c r="D307" s="32"/>
      <c r="E307" s="32">
        <f t="shared" si="18"/>
        <v>9</v>
      </c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2">
        <f t="shared" si="19"/>
        <v>0</v>
      </c>
      <c r="W307" s="12">
        <f t="shared" si="20"/>
        <v>9</v>
      </c>
    </row>
    <row r="308" spans="1:23" x14ac:dyDescent="0.2">
      <c r="A308" s="25">
        <v>306</v>
      </c>
      <c r="B308" s="10" t="s">
        <v>287</v>
      </c>
      <c r="C308" s="32">
        <v>3</v>
      </c>
      <c r="D308" s="32"/>
      <c r="E308" s="32">
        <f t="shared" si="18"/>
        <v>3</v>
      </c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2">
        <f t="shared" si="19"/>
        <v>0</v>
      </c>
      <c r="W308" s="12">
        <f t="shared" si="20"/>
        <v>3</v>
      </c>
    </row>
    <row r="309" spans="1:23" x14ac:dyDescent="0.2">
      <c r="A309" s="25">
        <v>307</v>
      </c>
      <c r="B309" s="10" t="s">
        <v>288</v>
      </c>
      <c r="C309" s="32">
        <v>2</v>
      </c>
      <c r="D309" s="32"/>
      <c r="E309" s="32">
        <f t="shared" si="18"/>
        <v>2</v>
      </c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2">
        <f t="shared" si="19"/>
        <v>0</v>
      </c>
      <c r="W309" s="12">
        <f t="shared" si="20"/>
        <v>2</v>
      </c>
    </row>
    <row r="310" spans="1:23" x14ac:dyDescent="0.2">
      <c r="A310" s="25">
        <v>308</v>
      </c>
      <c r="B310" s="10" t="s">
        <v>289</v>
      </c>
      <c r="C310" s="32">
        <v>2</v>
      </c>
      <c r="D310" s="32"/>
      <c r="E310" s="32">
        <f t="shared" si="18"/>
        <v>2</v>
      </c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2">
        <f t="shared" si="19"/>
        <v>0</v>
      </c>
      <c r="W310" s="12">
        <f t="shared" si="20"/>
        <v>2</v>
      </c>
    </row>
    <row r="311" spans="1:23" x14ac:dyDescent="0.2">
      <c r="A311" s="25">
        <v>309</v>
      </c>
      <c r="B311" s="10" t="s">
        <v>290</v>
      </c>
      <c r="C311" s="32">
        <v>5</v>
      </c>
      <c r="D311" s="32"/>
      <c r="E311" s="32">
        <f t="shared" si="18"/>
        <v>5</v>
      </c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2">
        <f t="shared" si="19"/>
        <v>0</v>
      </c>
      <c r="W311" s="12">
        <f t="shared" si="20"/>
        <v>5</v>
      </c>
    </row>
    <row r="312" spans="1:23" x14ac:dyDescent="0.2">
      <c r="A312" s="25">
        <v>310</v>
      </c>
      <c r="B312" s="10" t="s">
        <v>291</v>
      </c>
      <c r="C312" s="32">
        <v>4</v>
      </c>
      <c r="D312" s="32"/>
      <c r="E312" s="32">
        <f t="shared" si="18"/>
        <v>4</v>
      </c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2">
        <f t="shared" si="19"/>
        <v>0</v>
      </c>
      <c r="W312" s="12">
        <f t="shared" si="20"/>
        <v>4</v>
      </c>
    </row>
    <row r="313" spans="1:23" x14ac:dyDescent="0.2">
      <c r="A313" s="25">
        <v>311</v>
      </c>
      <c r="B313" s="10" t="s">
        <v>292</v>
      </c>
      <c r="C313" s="32">
        <v>11</v>
      </c>
      <c r="D313" s="32"/>
      <c r="E313" s="32">
        <f t="shared" si="18"/>
        <v>11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2">
        <f t="shared" si="19"/>
        <v>0</v>
      </c>
      <c r="W313" s="12">
        <f t="shared" si="20"/>
        <v>11</v>
      </c>
    </row>
    <row r="314" spans="1:23" x14ac:dyDescent="0.2">
      <c r="A314" s="25">
        <v>312</v>
      </c>
      <c r="B314" s="10" t="s">
        <v>293</v>
      </c>
      <c r="C314" s="32">
        <v>1</v>
      </c>
      <c r="D314" s="32">
        <v>1</v>
      </c>
      <c r="E314" s="32">
        <f t="shared" si="18"/>
        <v>2</v>
      </c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2">
        <f t="shared" si="19"/>
        <v>0</v>
      </c>
      <c r="W314" s="12">
        <f t="shared" si="20"/>
        <v>2</v>
      </c>
    </row>
    <row r="315" spans="1:23" x14ac:dyDescent="0.2">
      <c r="A315" s="25">
        <v>313</v>
      </c>
      <c r="B315" s="10" t="s">
        <v>294</v>
      </c>
      <c r="C315" s="32">
        <v>5</v>
      </c>
      <c r="D315" s="32"/>
      <c r="E315" s="32">
        <f t="shared" si="18"/>
        <v>5</v>
      </c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2">
        <f t="shared" si="19"/>
        <v>0</v>
      </c>
      <c r="W315" s="12">
        <f t="shared" si="20"/>
        <v>5</v>
      </c>
    </row>
    <row r="316" spans="1:23" x14ac:dyDescent="0.2">
      <c r="A316" s="25">
        <v>314</v>
      </c>
      <c r="B316" s="10" t="s">
        <v>295</v>
      </c>
      <c r="C316" s="32">
        <v>13</v>
      </c>
      <c r="D316" s="32">
        <v>3</v>
      </c>
      <c r="E316" s="32">
        <f t="shared" si="18"/>
        <v>16</v>
      </c>
      <c r="F316" s="32"/>
      <c r="G316" s="32"/>
      <c r="H316" s="32"/>
      <c r="I316" s="32"/>
      <c r="J316" s="32">
        <f>1</f>
        <v>1</v>
      </c>
      <c r="K316" s="32">
        <f>8</f>
        <v>8</v>
      </c>
      <c r="L316" s="32">
        <f>1</f>
        <v>1</v>
      </c>
      <c r="M316" s="32"/>
      <c r="N316" s="32"/>
      <c r="O316" s="32"/>
      <c r="P316" s="32"/>
      <c r="Q316" s="32"/>
      <c r="R316" s="32"/>
      <c r="S316" s="32"/>
      <c r="T316" s="32"/>
      <c r="U316" s="32"/>
      <c r="V316" s="12">
        <f t="shared" si="19"/>
        <v>10</v>
      </c>
      <c r="W316" s="12">
        <f t="shared" si="20"/>
        <v>6</v>
      </c>
    </row>
    <row r="317" spans="1:23" x14ac:dyDescent="0.2">
      <c r="A317" s="25">
        <v>315</v>
      </c>
      <c r="B317" s="10" t="s">
        <v>296</v>
      </c>
      <c r="C317" s="32">
        <v>4</v>
      </c>
      <c r="D317" s="32"/>
      <c r="E317" s="32">
        <f t="shared" si="18"/>
        <v>4</v>
      </c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2">
        <f t="shared" si="19"/>
        <v>0</v>
      </c>
      <c r="W317" s="12">
        <f t="shared" si="20"/>
        <v>4</v>
      </c>
    </row>
    <row r="318" spans="1:23" x14ac:dyDescent="0.2">
      <c r="A318" s="25">
        <v>316</v>
      </c>
      <c r="B318" s="10" t="s">
        <v>297</v>
      </c>
      <c r="C318" s="32">
        <v>1</v>
      </c>
      <c r="D318" s="32"/>
      <c r="E318" s="32">
        <f t="shared" si="18"/>
        <v>1</v>
      </c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2">
        <f t="shared" si="19"/>
        <v>0</v>
      </c>
      <c r="W318" s="12">
        <f t="shared" si="20"/>
        <v>1</v>
      </c>
    </row>
    <row r="319" spans="1:23" x14ac:dyDescent="0.2">
      <c r="A319" s="25">
        <v>317</v>
      </c>
      <c r="B319" s="10" t="s">
        <v>298</v>
      </c>
      <c r="C319" s="32">
        <v>2</v>
      </c>
      <c r="D319" s="32"/>
      <c r="E319" s="32">
        <f t="shared" si="18"/>
        <v>2</v>
      </c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2">
        <f t="shared" si="19"/>
        <v>0</v>
      </c>
      <c r="W319" s="12">
        <f t="shared" si="20"/>
        <v>2</v>
      </c>
    </row>
    <row r="320" spans="1:23" x14ac:dyDescent="0.2">
      <c r="A320" s="25">
        <v>318</v>
      </c>
      <c r="B320" s="10" t="s">
        <v>75</v>
      </c>
      <c r="C320" s="32">
        <v>1</v>
      </c>
      <c r="D320" s="32"/>
      <c r="E320" s="32">
        <f t="shared" si="18"/>
        <v>1</v>
      </c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2">
        <f t="shared" si="19"/>
        <v>0</v>
      </c>
      <c r="W320" s="12">
        <f t="shared" si="20"/>
        <v>1</v>
      </c>
    </row>
    <row r="321" spans="1:23" x14ac:dyDescent="0.2">
      <c r="A321" s="25">
        <v>319</v>
      </c>
      <c r="B321" s="10" t="s">
        <v>299</v>
      </c>
      <c r="C321" s="32">
        <v>2</v>
      </c>
      <c r="D321" s="32"/>
      <c r="E321" s="32">
        <f t="shared" si="18"/>
        <v>2</v>
      </c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>
        <f>1</f>
        <v>1</v>
      </c>
      <c r="S321" s="32"/>
      <c r="T321" s="32"/>
      <c r="U321" s="32"/>
      <c r="V321" s="12">
        <f t="shared" si="19"/>
        <v>1</v>
      </c>
      <c r="W321" s="12">
        <f t="shared" si="20"/>
        <v>1</v>
      </c>
    </row>
    <row r="322" spans="1:23" x14ac:dyDescent="0.2">
      <c r="A322" s="25">
        <v>320</v>
      </c>
      <c r="B322" s="10" t="s">
        <v>300</v>
      </c>
      <c r="C322" s="32">
        <v>5</v>
      </c>
      <c r="D322" s="32"/>
      <c r="E322" s="32">
        <f t="shared" ref="E322:E385" si="21">C322+D322</f>
        <v>5</v>
      </c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2">
        <f t="shared" ref="V322:V385" si="22">SUM(F322:U322)</f>
        <v>0</v>
      </c>
      <c r="W322" s="12">
        <f t="shared" ref="W322:W385" si="23">E322-V322</f>
        <v>5</v>
      </c>
    </row>
    <row r="323" spans="1:23" x14ac:dyDescent="0.2">
      <c r="A323" s="25">
        <v>321</v>
      </c>
      <c r="B323" s="10" t="s">
        <v>301</v>
      </c>
      <c r="C323" s="32">
        <v>4</v>
      </c>
      <c r="D323" s="32">
        <v>4</v>
      </c>
      <c r="E323" s="32">
        <f t="shared" si="21"/>
        <v>8</v>
      </c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2">
        <f t="shared" si="22"/>
        <v>0</v>
      </c>
      <c r="W323" s="12">
        <f t="shared" si="23"/>
        <v>8</v>
      </c>
    </row>
    <row r="324" spans="1:23" x14ac:dyDescent="0.2">
      <c r="A324" s="25">
        <v>322</v>
      </c>
      <c r="B324" s="10" t="s">
        <v>302</v>
      </c>
      <c r="C324" s="32">
        <v>2</v>
      </c>
      <c r="D324" s="32"/>
      <c r="E324" s="32">
        <f t="shared" si="21"/>
        <v>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2">
        <f t="shared" si="22"/>
        <v>0</v>
      </c>
      <c r="W324" s="12">
        <f t="shared" si="23"/>
        <v>2</v>
      </c>
    </row>
    <row r="325" spans="1:23" x14ac:dyDescent="0.2">
      <c r="A325" s="25">
        <v>323</v>
      </c>
      <c r="B325" s="10" t="s">
        <v>303</v>
      </c>
      <c r="C325" s="32">
        <v>5</v>
      </c>
      <c r="D325" s="32"/>
      <c r="E325" s="32">
        <f t="shared" si="21"/>
        <v>5</v>
      </c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2">
        <f t="shared" si="22"/>
        <v>0</v>
      </c>
      <c r="W325" s="12">
        <f t="shared" si="23"/>
        <v>5</v>
      </c>
    </row>
    <row r="326" spans="1:23" x14ac:dyDescent="0.2">
      <c r="A326" s="25">
        <v>324</v>
      </c>
      <c r="B326" s="10" t="s">
        <v>304</v>
      </c>
      <c r="C326" s="32">
        <v>7</v>
      </c>
      <c r="D326" s="32"/>
      <c r="E326" s="32">
        <f t="shared" si="21"/>
        <v>7</v>
      </c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2">
        <f t="shared" si="22"/>
        <v>0</v>
      </c>
      <c r="W326" s="12">
        <f t="shared" si="23"/>
        <v>7</v>
      </c>
    </row>
    <row r="327" spans="1:23" x14ac:dyDescent="0.2">
      <c r="A327" s="25">
        <v>325</v>
      </c>
      <c r="B327" s="10" t="s">
        <v>1893</v>
      </c>
      <c r="C327" s="32">
        <v>17</v>
      </c>
      <c r="D327" s="32"/>
      <c r="E327" s="32">
        <f t="shared" si="21"/>
        <v>17</v>
      </c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>
        <f>3</f>
        <v>3</v>
      </c>
      <c r="S327" s="32"/>
      <c r="T327" s="32"/>
      <c r="U327" s="32"/>
      <c r="V327" s="12">
        <f t="shared" si="22"/>
        <v>3</v>
      </c>
      <c r="W327" s="12">
        <f t="shared" si="23"/>
        <v>14</v>
      </c>
    </row>
    <row r="328" spans="1:23" x14ac:dyDescent="0.2">
      <c r="A328" s="25">
        <v>326</v>
      </c>
      <c r="B328" s="10" t="s">
        <v>305</v>
      </c>
      <c r="C328" s="32">
        <v>1</v>
      </c>
      <c r="D328" s="32"/>
      <c r="E328" s="32">
        <f t="shared" si="21"/>
        <v>1</v>
      </c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2">
        <f t="shared" si="22"/>
        <v>0</v>
      </c>
      <c r="W328" s="12">
        <f t="shared" si="23"/>
        <v>1</v>
      </c>
    </row>
    <row r="329" spans="1:23" x14ac:dyDescent="0.2">
      <c r="A329" s="25">
        <v>327</v>
      </c>
      <c r="B329" s="10" t="s">
        <v>306</v>
      </c>
      <c r="C329" s="32">
        <v>1</v>
      </c>
      <c r="D329" s="32"/>
      <c r="E329" s="32">
        <f t="shared" si="21"/>
        <v>1</v>
      </c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2">
        <f t="shared" si="22"/>
        <v>0</v>
      </c>
      <c r="W329" s="12">
        <f t="shared" si="23"/>
        <v>1</v>
      </c>
    </row>
    <row r="330" spans="1:23" x14ac:dyDescent="0.2">
      <c r="A330" s="25">
        <v>328</v>
      </c>
      <c r="B330" s="10" t="s">
        <v>307</v>
      </c>
      <c r="C330" s="32">
        <v>6</v>
      </c>
      <c r="D330" s="32">
        <f>4</f>
        <v>4</v>
      </c>
      <c r="E330" s="32">
        <f t="shared" si="21"/>
        <v>10</v>
      </c>
      <c r="F330" s="32">
        <f>1</f>
        <v>1</v>
      </c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2">
        <f t="shared" si="22"/>
        <v>1</v>
      </c>
      <c r="W330" s="12">
        <f t="shared" si="23"/>
        <v>9</v>
      </c>
    </row>
    <row r="331" spans="1:23" x14ac:dyDescent="0.2">
      <c r="A331" s="25">
        <v>329</v>
      </c>
      <c r="B331" s="10" t="s">
        <v>308</v>
      </c>
      <c r="C331" s="32">
        <v>6</v>
      </c>
      <c r="D331" s="32">
        <f>2</f>
        <v>2</v>
      </c>
      <c r="E331" s="32">
        <f t="shared" si="21"/>
        <v>8</v>
      </c>
      <c r="F331" s="32">
        <f>1</f>
        <v>1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2">
        <f t="shared" si="22"/>
        <v>1</v>
      </c>
      <c r="W331" s="12">
        <f t="shared" si="23"/>
        <v>7</v>
      </c>
    </row>
    <row r="332" spans="1:23" x14ac:dyDescent="0.2">
      <c r="A332" s="25">
        <v>330</v>
      </c>
      <c r="B332" s="10" t="s">
        <v>309</v>
      </c>
      <c r="C332" s="32">
        <v>0</v>
      </c>
      <c r="D332" s="32"/>
      <c r="E332" s="32">
        <f t="shared" si="21"/>
        <v>0</v>
      </c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2">
        <f t="shared" si="22"/>
        <v>0</v>
      </c>
      <c r="W332" s="12">
        <f t="shared" si="23"/>
        <v>0</v>
      </c>
    </row>
    <row r="333" spans="1:23" x14ac:dyDescent="0.2">
      <c r="A333" s="25">
        <v>331</v>
      </c>
      <c r="B333" s="10" t="s">
        <v>310</v>
      </c>
      <c r="C333" s="32">
        <v>4</v>
      </c>
      <c r="D333" s="32"/>
      <c r="E333" s="32">
        <f t="shared" si="21"/>
        <v>4</v>
      </c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2">
        <f t="shared" si="22"/>
        <v>0</v>
      </c>
      <c r="W333" s="12">
        <f t="shared" si="23"/>
        <v>4</v>
      </c>
    </row>
    <row r="334" spans="1:23" x14ac:dyDescent="0.2">
      <c r="A334" s="25">
        <v>332</v>
      </c>
      <c r="B334" s="10" t="s">
        <v>311</v>
      </c>
      <c r="C334" s="32">
        <v>4</v>
      </c>
      <c r="D334" s="32"/>
      <c r="E334" s="32">
        <f t="shared" si="21"/>
        <v>4</v>
      </c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2">
        <f t="shared" si="22"/>
        <v>0</v>
      </c>
      <c r="W334" s="12">
        <f t="shared" si="23"/>
        <v>4</v>
      </c>
    </row>
    <row r="335" spans="1:23" x14ac:dyDescent="0.2">
      <c r="A335" s="25">
        <v>333</v>
      </c>
      <c r="B335" s="10" t="s">
        <v>312</v>
      </c>
      <c r="C335" s="32">
        <v>18</v>
      </c>
      <c r="D335" s="32"/>
      <c r="E335" s="32">
        <f t="shared" si="21"/>
        <v>18</v>
      </c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2">
        <v>5</v>
      </c>
      <c r="W335" s="12">
        <f t="shared" si="23"/>
        <v>13</v>
      </c>
    </row>
    <row r="336" spans="1:23" x14ac:dyDescent="0.2">
      <c r="A336" s="25">
        <v>334</v>
      </c>
      <c r="B336" s="10" t="s">
        <v>313</v>
      </c>
      <c r="C336" s="32">
        <v>5</v>
      </c>
      <c r="D336" s="32"/>
      <c r="E336" s="32">
        <f t="shared" si="21"/>
        <v>5</v>
      </c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2">
        <f t="shared" si="22"/>
        <v>0</v>
      </c>
      <c r="W336" s="12">
        <f t="shared" si="23"/>
        <v>5</v>
      </c>
    </row>
    <row r="337" spans="1:23" x14ac:dyDescent="0.2">
      <c r="A337" s="25">
        <v>335</v>
      </c>
      <c r="B337" s="10" t="s">
        <v>314</v>
      </c>
      <c r="C337" s="32">
        <v>1</v>
      </c>
      <c r="D337" s="32"/>
      <c r="E337" s="32">
        <f t="shared" si="21"/>
        <v>1</v>
      </c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2">
        <f t="shared" si="22"/>
        <v>0</v>
      </c>
      <c r="W337" s="12">
        <f t="shared" si="23"/>
        <v>1</v>
      </c>
    </row>
    <row r="338" spans="1:23" x14ac:dyDescent="0.2">
      <c r="A338" s="25">
        <v>336</v>
      </c>
      <c r="B338" s="10" t="s">
        <v>315</v>
      </c>
      <c r="C338" s="32">
        <v>1</v>
      </c>
      <c r="D338" s="32"/>
      <c r="E338" s="32">
        <f t="shared" si="21"/>
        <v>1</v>
      </c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2">
        <f t="shared" si="22"/>
        <v>0</v>
      </c>
      <c r="W338" s="12">
        <f t="shared" si="23"/>
        <v>1</v>
      </c>
    </row>
    <row r="339" spans="1:23" x14ac:dyDescent="0.2">
      <c r="A339" s="25">
        <v>337</v>
      </c>
      <c r="B339" s="10" t="s">
        <v>316</v>
      </c>
      <c r="C339" s="32">
        <v>1</v>
      </c>
      <c r="D339" s="32"/>
      <c r="E339" s="32">
        <f t="shared" si="21"/>
        <v>1</v>
      </c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2">
        <f t="shared" si="22"/>
        <v>0</v>
      </c>
      <c r="W339" s="12">
        <f t="shared" si="23"/>
        <v>1</v>
      </c>
    </row>
    <row r="340" spans="1:23" x14ac:dyDescent="0.2">
      <c r="A340" s="25">
        <v>338</v>
      </c>
      <c r="B340" s="10" t="s">
        <v>317</v>
      </c>
      <c r="C340" s="32">
        <v>1</v>
      </c>
      <c r="D340" s="32"/>
      <c r="E340" s="32">
        <f t="shared" si="21"/>
        <v>1</v>
      </c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2">
        <f t="shared" si="22"/>
        <v>0</v>
      </c>
      <c r="W340" s="12">
        <f t="shared" si="23"/>
        <v>1</v>
      </c>
    </row>
    <row r="341" spans="1:23" x14ac:dyDescent="0.2">
      <c r="A341" s="25">
        <v>339</v>
      </c>
      <c r="B341" s="10" t="s">
        <v>318</v>
      </c>
      <c r="C341" s="32">
        <v>10</v>
      </c>
      <c r="D341" s="32"/>
      <c r="E341" s="32">
        <f t="shared" si="21"/>
        <v>10</v>
      </c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2">
        <f t="shared" si="22"/>
        <v>0</v>
      </c>
      <c r="W341" s="12">
        <f t="shared" si="23"/>
        <v>10</v>
      </c>
    </row>
    <row r="342" spans="1:23" x14ac:dyDescent="0.2">
      <c r="A342" s="25">
        <v>340</v>
      </c>
      <c r="B342" s="10" t="s">
        <v>319</v>
      </c>
      <c r="C342" s="32">
        <v>14</v>
      </c>
      <c r="D342" s="32"/>
      <c r="E342" s="32">
        <f t="shared" si="21"/>
        <v>14</v>
      </c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2">
        <f t="shared" si="22"/>
        <v>0</v>
      </c>
      <c r="W342" s="12">
        <f t="shared" si="23"/>
        <v>14</v>
      </c>
    </row>
    <row r="343" spans="1:23" x14ac:dyDescent="0.2">
      <c r="A343" s="25">
        <v>341</v>
      </c>
      <c r="B343" s="10" t="s">
        <v>320</v>
      </c>
      <c r="C343" s="32">
        <v>3</v>
      </c>
      <c r="D343" s="32">
        <v>6</v>
      </c>
      <c r="E343" s="32">
        <f t="shared" si="21"/>
        <v>9</v>
      </c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2">
        <f t="shared" si="22"/>
        <v>0</v>
      </c>
      <c r="W343" s="12">
        <f t="shared" si="23"/>
        <v>9</v>
      </c>
    </row>
    <row r="344" spans="1:23" x14ac:dyDescent="0.2">
      <c r="A344" s="25">
        <v>342</v>
      </c>
      <c r="B344" s="10" t="s">
        <v>321</v>
      </c>
      <c r="C344" s="32">
        <v>11</v>
      </c>
      <c r="D344" s="32"/>
      <c r="E344" s="32">
        <f t="shared" si="21"/>
        <v>11</v>
      </c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2">
        <f t="shared" si="22"/>
        <v>0</v>
      </c>
      <c r="W344" s="12">
        <f t="shared" si="23"/>
        <v>11</v>
      </c>
    </row>
    <row r="345" spans="1:23" x14ac:dyDescent="0.2">
      <c r="A345" s="25">
        <v>343</v>
      </c>
      <c r="B345" s="10" t="s">
        <v>322</v>
      </c>
      <c r="C345" s="32">
        <v>19</v>
      </c>
      <c r="D345" s="32"/>
      <c r="E345" s="32">
        <f t="shared" si="21"/>
        <v>19</v>
      </c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2">
        <f t="shared" si="22"/>
        <v>0</v>
      </c>
      <c r="W345" s="12">
        <f t="shared" si="23"/>
        <v>19</v>
      </c>
    </row>
    <row r="346" spans="1:23" x14ac:dyDescent="0.2">
      <c r="A346" s="25">
        <v>344</v>
      </c>
      <c r="B346" s="10" t="s">
        <v>323</v>
      </c>
      <c r="C346" s="32">
        <v>0</v>
      </c>
      <c r="D346" s="32"/>
      <c r="E346" s="32">
        <f t="shared" si="21"/>
        <v>0</v>
      </c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2">
        <f t="shared" si="22"/>
        <v>0</v>
      </c>
      <c r="W346" s="12">
        <f t="shared" si="23"/>
        <v>0</v>
      </c>
    </row>
    <row r="347" spans="1:23" x14ac:dyDescent="0.2">
      <c r="A347" s="25">
        <v>345</v>
      </c>
      <c r="B347" s="10" t="s">
        <v>324</v>
      </c>
      <c r="C347" s="32">
        <v>9</v>
      </c>
      <c r="D347" s="32"/>
      <c r="E347" s="32">
        <f t="shared" si="21"/>
        <v>9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2">
        <f t="shared" si="22"/>
        <v>0</v>
      </c>
      <c r="W347" s="12">
        <f t="shared" si="23"/>
        <v>9</v>
      </c>
    </row>
    <row r="348" spans="1:23" x14ac:dyDescent="0.2">
      <c r="A348" s="25">
        <v>346</v>
      </c>
      <c r="B348" s="10" t="s">
        <v>325</v>
      </c>
      <c r="C348" s="32">
        <v>80</v>
      </c>
      <c r="D348" s="32"/>
      <c r="E348" s="32">
        <f t="shared" si="21"/>
        <v>80</v>
      </c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2">
        <f t="shared" si="22"/>
        <v>0</v>
      </c>
      <c r="W348" s="12">
        <f t="shared" si="23"/>
        <v>80</v>
      </c>
    </row>
    <row r="349" spans="1:23" x14ac:dyDescent="0.2">
      <c r="A349" s="25">
        <v>347</v>
      </c>
      <c r="B349" s="10" t="s">
        <v>326</v>
      </c>
      <c r="C349" s="32">
        <v>99</v>
      </c>
      <c r="D349" s="32">
        <v>400</v>
      </c>
      <c r="E349" s="32">
        <f t="shared" si="21"/>
        <v>499</v>
      </c>
      <c r="F349" s="32"/>
      <c r="G349" s="32">
        <f>30</f>
        <v>30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2">
        <v>190</v>
      </c>
      <c r="W349" s="12">
        <f t="shared" si="23"/>
        <v>309</v>
      </c>
    </row>
    <row r="350" spans="1:23" x14ac:dyDescent="0.2">
      <c r="A350" s="25">
        <v>348</v>
      </c>
      <c r="B350" s="10" t="s">
        <v>327</v>
      </c>
      <c r="C350" s="32">
        <v>59</v>
      </c>
      <c r="D350" s="32"/>
      <c r="E350" s="32">
        <f t="shared" si="21"/>
        <v>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2">
        <f t="shared" si="22"/>
        <v>0</v>
      </c>
      <c r="W350" s="12">
        <f t="shared" si="23"/>
        <v>59</v>
      </c>
    </row>
    <row r="351" spans="1:23" x14ac:dyDescent="0.2">
      <c r="A351" s="25">
        <v>349</v>
      </c>
      <c r="B351" s="10" t="s">
        <v>328</v>
      </c>
      <c r="C351" s="32">
        <v>35</v>
      </c>
      <c r="D351" s="32"/>
      <c r="E351" s="32">
        <f t="shared" si="21"/>
        <v>35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2">
        <f t="shared" si="22"/>
        <v>0</v>
      </c>
      <c r="W351" s="12">
        <f t="shared" si="23"/>
        <v>35</v>
      </c>
    </row>
    <row r="352" spans="1:23" x14ac:dyDescent="0.2">
      <c r="A352" s="25">
        <v>350</v>
      </c>
      <c r="B352" s="10" t="s">
        <v>2094</v>
      </c>
      <c r="C352" s="32">
        <v>6</v>
      </c>
      <c r="D352" s="32"/>
      <c r="E352" s="32">
        <f t="shared" si="21"/>
        <v>6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2">
        <f t="shared" si="22"/>
        <v>0</v>
      </c>
      <c r="W352" s="12">
        <f t="shared" si="23"/>
        <v>6</v>
      </c>
    </row>
    <row r="353" spans="1:23" x14ac:dyDescent="0.2">
      <c r="A353" s="25">
        <v>351</v>
      </c>
      <c r="B353" s="10" t="s">
        <v>329</v>
      </c>
      <c r="C353" s="32">
        <v>50</v>
      </c>
      <c r="D353" s="32"/>
      <c r="E353" s="32">
        <f t="shared" si="21"/>
        <v>50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2">
        <f t="shared" si="22"/>
        <v>0</v>
      </c>
      <c r="W353" s="12">
        <f t="shared" si="23"/>
        <v>50</v>
      </c>
    </row>
    <row r="354" spans="1:23" x14ac:dyDescent="0.2">
      <c r="A354" s="25">
        <v>352</v>
      </c>
      <c r="B354" s="10" t="s">
        <v>330</v>
      </c>
      <c r="C354" s="32">
        <v>1</v>
      </c>
      <c r="D354" s="32"/>
      <c r="E354" s="32">
        <f t="shared" si="21"/>
        <v>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2">
        <f t="shared" si="22"/>
        <v>0</v>
      </c>
      <c r="W354" s="12">
        <f t="shared" si="23"/>
        <v>1</v>
      </c>
    </row>
    <row r="355" spans="1:23" x14ac:dyDescent="0.2">
      <c r="A355" s="25">
        <v>353</v>
      </c>
      <c r="B355" s="10" t="s">
        <v>331</v>
      </c>
      <c r="C355" s="32">
        <v>8</v>
      </c>
      <c r="D355" s="32"/>
      <c r="E355" s="32">
        <f t="shared" si="21"/>
        <v>8</v>
      </c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2">
        <f t="shared" si="22"/>
        <v>0</v>
      </c>
      <c r="W355" s="12">
        <f t="shared" si="23"/>
        <v>8</v>
      </c>
    </row>
    <row r="356" spans="1:23" x14ac:dyDescent="0.2">
      <c r="A356" s="25">
        <v>354</v>
      </c>
      <c r="B356" s="10" t="s">
        <v>2042</v>
      </c>
      <c r="C356" s="32">
        <v>21</v>
      </c>
      <c r="D356" s="32"/>
      <c r="E356" s="32">
        <f t="shared" si="21"/>
        <v>21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2">
        <f t="shared" si="22"/>
        <v>0</v>
      </c>
      <c r="W356" s="12">
        <f t="shared" si="23"/>
        <v>21</v>
      </c>
    </row>
    <row r="357" spans="1:23" x14ac:dyDescent="0.2">
      <c r="A357" s="25">
        <v>355</v>
      </c>
      <c r="B357" s="10" t="s">
        <v>332</v>
      </c>
      <c r="C357" s="32">
        <v>3</v>
      </c>
      <c r="D357" s="32"/>
      <c r="E357" s="32">
        <f t="shared" si="21"/>
        <v>3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2">
        <v>2</v>
      </c>
      <c r="W357" s="12">
        <f t="shared" si="23"/>
        <v>1</v>
      </c>
    </row>
    <row r="358" spans="1:23" x14ac:dyDescent="0.2">
      <c r="A358" s="25">
        <v>356</v>
      </c>
      <c r="B358" s="10" t="s">
        <v>333</v>
      </c>
      <c r="C358" s="32">
        <v>11</v>
      </c>
      <c r="D358" s="32"/>
      <c r="E358" s="32">
        <f t="shared" si="21"/>
        <v>11</v>
      </c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2">
        <v>2</v>
      </c>
      <c r="W358" s="12">
        <f t="shared" si="23"/>
        <v>9</v>
      </c>
    </row>
    <row r="359" spans="1:23" x14ac:dyDescent="0.2">
      <c r="A359" s="25">
        <v>357</v>
      </c>
      <c r="B359" s="10" t="s">
        <v>334</v>
      </c>
      <c r="C359" s="32">
        <v>2</v>
      </c>
      <c r="D359" s="32"/>
      <c r="E359" s="32">
        <f t="shared" si="21"/>
        <v>2</v>
      </c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2">
        <f t="shared" si="22"/>
        <v>0</v>
      </c>
      <c r="W359" s="12">
        <f t="shared" si="23"/>
        <v>2</v>
      </c>
    </row>
    <row r="360" spans="1:23" x14ac:dyDescent="0.2">
      <c r="A360" s="25">
        <v>358</v>
      </c>
      <c r="B360" s="10" t="s">
        <v>335</v>
      </c>
      <c r="C360" s="32">
        <v>1</v>
      </c>
      <c r="D360" s="32"/>
      <c r="E360" s="32">
        <f t="shared" si="21"/>
        <v>1</v>
      </c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2">
        <f t="shared" si="22"/>
        <v>0</v>
      </c>
      <c r="W360" s="12">
        <f t="shared" si="23"/>
        <v>1</v>
      </c>
    </row>
    <row r="361" spans="1:23" x14ac:dyDescent="0.2">
      <c r="A361" s="25">
        <v>359</v>
      </c>
      <c r="B361" s="10" t="s">
        <v>336</v>
      </c>
      <c r="C361" s="32">
        <v>2</v>
      </c>
      <c r="D361" s="32"/>
      <c r="E361" s="32">
        <f t="shared" si="21"/>
        <v>2</v>
      </c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2">
        <f t="shared" si="22"/>
        <v>0</v>
      </c>
      <c r="W361" s="12">
        <f t="shared" si="23"/>
        <v>2</v>
      </c>
    </row>
    <row r="362" spans="1:23" x14ac:dyDescent="0.2">
      <c r="A362" s="25">
        <v>360</v>
      </c>
      <c r="B362" s="10" t="s">
        <v>337</v>
      </c>
      <c r="C362" s="32">
        <v>0</v>
      </c>
      <c r="D362" s="32"/>
      <c r="E362" s="32">
        <f t="shared" si="21"/>
        <v>0</v>
      </c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2">
        <f t="shared" si="22"/>
        <v>0</v>
      </c>
      <c r="W362" s="12">
        <f t="shared" si="23"/>
        <v>0</v>
      </c>
    </row>
    <row r="363" spans="1:23" x14ac:dyDescent="0.2">
      <c r="A363" s="25">
        <v>361</v>
      </c>
      <c r="B363" s="10" t="s">
        <v>338</v>
      </c>
      <c r="C363" s="32">
        <v>6</v>
      </c>
      <c r="D363" s="32"/>
      <c r="E363" s="32">
        <f t="shared" si="21"/>
        <v>6</v>
      </c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2">
        <f t="shared" si="22"/>
        <v>0</v>
      </c>
      <c r="W363" s="12">
        <f t="shared" si="23"/>
        <v>6</v>
      </c>
    </row>
    <row r="364" spans="1:23" x14ac:dyDescent="0.2">
      <c r="A364" s="25">
        <v>362</v>
      </c>
      <c r="B364" s="10" t="s">
        <v>339</v>
      </c>
      <c r="C364" s="32">
        <v>5</v>
      </c>
      <c r="D364" s="32"/>
      <c r="E364" s="32">
        <f t="shared" si="21"/>
        <v>5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2">
        <f t="shared" si="22"/>
        <v>0</v>
      </c>
      <c r="W364" s="12">
        <f t="shared" si="23"/>
        <v>5</v>
      </c>
    </row>
    <row r="365" spans="1:23" x14ac:dyDescent="0.2">
      <c r="A365" s="25">
        <v>363</v>
      </c>
      <c r="B365" s="10" t="s">
        <v>340</v>
      </c>
      <c r="C365" s="32">
        <v>9</v>
      </c>
      <c r="D365" s="32"/>
      <c r="E365" s="32">
        <f t="shared" si="21"/>
        <v>9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2">
        <f t="shared" si="22"/>
        <v>0</v>
      </c>
      <c r="W365" s="12">
        <f t="shared" si="23"/>
        <v>9</v>
      </c>
    </row>
    <row r="366" spans="1:23" x14ac:dyDescent="0.2">
      <c r="A366" s="25">
        <v>364</v>
      </c>
      <c r="B366" s="10" t="s">
        <v>341</v>
      </c>
      <c r="C366" s="32">
        <v>4</v>
      </c>
      <c r="D366" s="32"/>
      <c r="E366" s="32">
        <f t="shared" si="21"/>
        <v>4</v>
      </c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2">
        <f t="shared" si="22"/>
        <v>0</v>
      </c>
      <c r="W366" s="12">
        <f t="shared" si="23"/>
        <v>4</v>
      </c>
    </row>
    <row r="367" spans="1:23" x14ac:dyDescent="0.2">
      <c r="A367" s="25">
        <v>365</v>
      </c>
      <c r="B367" s="10" t="s">
        <v>342</v>
      </c>
      <c r="C367" s="32">
        <v>20</v>
      </c>
      <c r="D367" s="32"/>
      <c r="E367" s="32">
        <f t="shared" si="21"/>
        <v>20</v>
      </c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2">
        <f t="shared" si="22"/>
        <v>0</v>
      </c>
      <c r="W367" s="12">
        <f t="shared" si="23"/>
        <v>20</v>
      </c>
    </row>
    <row r="368" spans="1:23" x14ac:dyDescent="0.2">
      <c r="A368" s="25">
        <v>366</v>
      </c>
      <c r="B368" s="10" t="s">
        <v>343</v>
      </c>
      <c r="C368" s="32">
        <v>46</v>
      </c>
      <c r="D368" s="32"/>
      <c r="E368" s="32">
        <f t="shared" si="21"/>
        <v>46</v>
      </c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2">
        <f t="shared" si="22"/>
        <v>0</v>
      </c>
      <c r="W368" s="12">
        <f t="shared" si="23"/>
        <v>46</v>
      </c>
    </row>
    <row r="369" spans="1:23" x14ac:dyDescent="0.2">
      <c r="A369" s="25">
        <v>367</v>
      </c>
      <c r="B369" s="10" t="s">
        <v>344</v>
      </c>
      <c r="C369" s="32">
        <v>4</v>
      </c>
      <c r="D369" s="32"/>
      <c r="E369" s="32">
        <f t="shared" si="21"/>
        <v>4</v>
      </c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2">
        <f t="shared" si="22"/>
        <v>0</v>
      </c>
      <c r="W369" s="12">
        <f t="shared" si="23"/>
        <v>4</v>
      </c>
    </row>
    <row r="370" spans="1:23" x14ac:dyDescent="0.2">
      <c r="A370" s="25">
        <v>368</v>
      </c>
      <c r="B370" s="10" t="s">
        <v>2043</v>
      </c>
      <c r="C370" s="32">
        <v>6</v>
      </c>
      <c r="D370" s="32"/>
      <c r="E370" s="32">
        <f t="shared" si="21"/>
        <v>6</v>
      </c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2">
        <f t="shared" si="22"/>
        <v>0</v>
      </c>
      <c r="W370" s="12">
        <f t="shared" si="23"/>
        <v>6</v>
      </c>
    </row>
    <row r="371" spans="1:23" x14ac:dyDescent="0.2">
      <c r="A371" s="25">
        <v>369</v>
      </c>
      <c r="B371" s="10" t="s">
        <v>345</v>
      </c>
      <c r="C371" s="32">
        <v>2</v>
      </c>
      <c r="D371" s="32"/>
      <c r="E371" s="32">
        <f t="shared" si="21"/>
        <v>2</v>
      </c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2">
        <f t="shared" si="22"/>
        <v>0</v>
      </c>
      <c r="W371" s="12">
        <f t="shared" si="23"/>
        <v>2</v>
      </c>
    </row>
    <row r="372" spans="1:23" x14ac:dyDescent="0.2">
      <c r="A372" s="25">
        <v>370</v>
      </c>
      <c r="B372" s="10" t="s">
        <v>346</v>
      </c>
      <c r="C372" s="32">
        <v>0</v>
      </c>
      <c r="D372" s="32"/>
      <c r="E372" s="32">
        <f t="shared" si="21"/>
        <v>0</v>
      </c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2">
        <f t="shared" si="22"/>
        <v>0</v>
      </c>
      <c r="W372" s="12">
        <f t="shared" si="23"/>
        <v>0</v>
      </c>
    </row>
    <row r="373" spans="1:23" x14ac:dyDescent="0.2">
      <c r="A373" s="25">
        <v>371</v>
      </c>
      <c r="B373" s="10" t="s">
        <v>347</v>
      </c>
      <c r="C373" s="32">
        <v>0</v>
      </c>
      <c r="D373" s="32"/>
      <c r="E373" s="32">
        <f t="shared" si="21"/>
        <v>0</v>
      </c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2">
        <f t="shared" si="22"/>
        <v>0</v>
      </c>
      <c r="W373" s="12">
        <f t="shared" si="23"/>
        <v>0</v>
      </c>
    </row>
    <row r="374" spans="1:23" x14ac:dyDescent="0.2">
      <c r="A374" s="25">
        <v>372</v>
      </c>
      <c r="B374" s="10" t="s">
        <v>348</v>
      </c>
      <c r="C374" s="32">
        <v>0</v>
      </c>
      <c r="D374" s="32">
        <v>1</v>
      </c>
      <c r="E374" s="32">
        <f t="shared" si="21"/>
        <v>1</v>
      </c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2">
        <f t="shared" si="22"/>
        <v>0</v>
      </c>
      <c r="W374" s="12">
        <f t="shared" si="23"/>
        <v>1</v>
      </c>
    </row>
    <row r="375" spans="1:23" x14ac:dyDescent="0.2">
      <c r="A375" s="25">
        <v>373</v>
      </c>
      <c r="B375" s="10" t="s">
        <v>349</v>
      </c>
      <c r="C375" s="32">
        <v>0</v>
      </c>
      <c r="D375" s="32"/>
      <c r="E375" s="32">
        <f t="shared" si="21"/>
        <v>0</v>
      </c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2">
        <f t="shared" si="22"/>
        <v>0</v>
      </c>
      <c r="W375" s="12">
        <f t="shared" si="23"/>
        <v>0</v>
      </c>
    </row>
    <row r="376" spans="1:23" x14ac:dyDescent="0.2">
      <c r="A376" s="25">
        <v>374</v>
      </c>
      <c r="B376" s="10" t="s">
        <v>350</v>
      </c>
      <c r="C376" s="32">
        <v>0</v>
      </c>
      <c r="D376" s="32">
        <v>1</v>
      </c>
      <c r="E376" s="32">
        <f t="shared" si="21"/>
        <v>1</v>
      </c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2">
        <f t="shared" si="22"/>
        <v>0</v>
      </c>
      <c r="W376" s="12">
        <f t="shared" si="23"/>
        <v>1</v>
      </c>
    </row>
    <row r="377" spans="1:23" x14ac:dyDescent="0.2">
      <c r="A377" s="25">
        <v>375</v>
      </c>
      <c r="B377" s="10" t="s">
        <v>351</v>
      </c>
      <c r="C377" s="32">
        <v>0</v>
      </c>
      <c r="D377" s="32"/>
      <c r="E377" s="32">
        <f t="shared" si="21"/>
        <v>0</v>
      </c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2">
        <f t="shared" si="22"/>
        <v>0</v>
      </c>
      <c r="W377" s="12">
        <f t="shared" si="23"/>
        <v>0</v>
      </c>
    </row>
    <row r="378" spans="1:23" x14ac:dyDescent="0.2">
      <c r="A378" s="25">
        <v>376</v>
      </c>
      <c r="B378" s="10" t="s">
        <v>352</v>
      </c>
      <c r="C378" s="32">
        <v>0</v>
      </c>
      <c r="D378" s="32">
        <v>1</v>
      </c>
      <c r="E378" s="32">
        <f t="shared" si="21"/>
        <v>1</v>
      </c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2">
        <f t="shared" si="22"/>
        <v>0</v>
      </c>
      <c r="W378" s="12">
        <f t="shared" si="23"/>
        <v>1</v>
      </c>
    </row>
    <row r="379" spans="1:23" x14ac:dyDescent="0.2">
      <c r="A379" s="25">
        <v>377</v>
      </c>
      <c r="B379" s="10" t="s">
        <v>353</v>
      </c>
      <c r="C379" s="32">
        <v>0</v>
      </c>
      <c r="D379" s="32"/>
      <c r="E379" s="32">
        <f t="shared" si="21"/>
        <v>0</v>
      </c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2">
        <f t="shared" si="22"/>
        <v>0</v>
      </c>
      <c r="W379" s="12">
        <f t="shared" si="23"/>
        <v>0</v>
      </c>
    </row>
    <row r="380" spans="1:23" x14ac:dyDescent="0.2">
      <c r="A380" s="25">
        <v>378</v>
      </c>
      <c r="B380" s="10" t="s">
        <v>354</v>
      </c>
      <c r="C380" s="32">
        <v>0</v>
      </c>
      <c r="D380" s="32">
        <v>1</v>
      </c>
      <c r="E380" s="32">
        <f t="shared" si="21"/>
        <v>1</v>
      </c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2">
        <f t="shared" si="22"/>
        <v>0</v>
      </c>
      <c r="W380" s="12">
        <f t="shared" si="23"/>
        <v>1</v>
      </c>
    </row>
    <row r="381" spans="1:23" x14ac:dyDescent="0.2">
      <c r="A381" s="25">
        <v>379</v>
      </c>
      <c r="B381" s="10" t="s">
        <v>355</v>
      </c>
      <c r="C381" s="32">
        <v>0</v>
      </c>
      <c r="D381" s="32"/>
      <c r="E381" s="32">
        <f t="shared" si="21"/>
        <v>0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2">
        <f t="shared" si="22"/>
        <v>0</v>
      </c>
      <c r="W381" s="12">
        <f t="shared" si="23"/>
        <v>0</v>
      </c>
    </row>
    <row r="382" spans="1:23" x14ac:dyDescent="0.2">
      <c r="A382" s="25">
        <v>380</v>
      </c>
      <c r="B382" s="10" t="s">
        <v>356</v>
      </c>
      <c r="C382" s="32">
        <v>40</v>
      </c>
      <c r="D382" s="32"/>
      <c r="E382" s="32">
        <f t="shared" si="21"/>
        <v>40</v>
      </c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2">
        <f t="shared" si="22"/>
        <v>0</v>
      </c>
      <c r="W382" s="12">
        <f t="shared" si="23"/>
        <v>40</v>
      </c>
    </row>
    <row r="383" spans="1:23" x14ac:dyDescent="0.2">
      <c r="A383" s="25">
        <v>381</v>
      </c>
      <c r="B383" s="10" t="s">
        <v>357</v>
      </c>
      <c r="C383" s="32">
        <v>4</v>
      </c>
      <c r="D383" s="32">
        <v>5</v>
      </c>
      <c r="E383" s="32">
        <f t="shared" si="21"/>
        <v>9</v>
      </c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2">
        <f t="shared" si="22"/>
        <v>0</v>
      </c>
      <c r="W383" s="12">
        <f t="shared" si="23"/>
        <v>9</v>
      </c>
    </row>
    <row r="384" spans="1:23" x14ac:dyDescent="0.2">
      <c r="A384" s="25">
        <v>382</v>
      </c>
      <c r="B384" s="10" t="s">
        <v>358</v>
      </c>
      <c r="C384" s="32">
        <v>12</v>
      </c>
      <c r="D384" s="32">
        <v>2</v>
      </c>
      <c r="E384" s="32">
        <f t="shared" si="21"/>
        <v>14</v>
      </c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2">
        <v>2</v>
      </c>
      <c r="W384" s="12">
        <f t="shared" si="23"/>
        <v>12</v>
      </c>
    </row>
    <row r="385" spans="1:23" x14ac:dyDescent="0.2">
      <c r="A385" s="25">
        <v>383</v>
      </c>
      <c r="B385" s="11" t="s">
        <v>359</v>
      </c>
      <c r="C385" s="32">
        <v>0</v>
      </c>
      <c r="D385" s="32"/>
      <c r="E385" s="32">
        <f t="shared" si="21"/>
        <v>0</v>
      </c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2">
        <f t="shared" si="22"/>
        <v>0</v>
      </c>
      <c r="W385" s="12">
        <f t="shared" si="23"/>
        <v>0</v>
      </c>
    </row>
    <row r="386" spans="1:23" x14ac:dyDescent="0.2">
      <c r="A386" s="25">
        <v>384</v>
      </c>
      <c r="B386" s="10" t="s">
        <v>360</v>
      </c>
      <c r="C386" s="32">
        <v>0</v>
      </c>
      <c r="D386" s="32"/>
      <c r="E386" s="32">
        <f t="shared" ref="E386:E449" si="24">C386+D386</f>
        <v>0</v>
      </c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2">
        <f t="shared" ref="V386:V449" si="25">SUM(F386:U386)</f>
        <v>0</v>
      </c>
      <c r="W386" s="12">
        <f t="shared" ref="W386:W449" si="26">E386-V386</f>
        <v>0</v>
      </c>
    </row>
    <row r="387" spans="1:23" x14ac:dyDescent="0.2">
      <c r="A387" s="25">
        <v>385</v>
      </c>
      <c r="B387" s="10" t="s">
        <v>2420</v>
      </c>
      <c r="C387" s="32">
        <v>4</v>
      </c>
      <c r="D387" s="32">
        <v>4</v>
      </c>
      <c r="E387" s="32">
        <f t="shared" si="24"/>
        <v>8</v>
      </c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2">
        <f t="shared" si="25"/>
        <v>0</v>
      </c>
      <c r="W387" s="12">
        <f t="shared" si="26"/>
        <v>8</v>
      </c>
    </row>
    <row r="388" spans="1:23" x14ac:dyDescent="0.2">
      <c r="A388" s="25">
        <v>386</v>
      </c>
      <c r="B388" s="30" t="s">
        <v>361</v>
      </c>
      <c r="C388" s="32">
        <v>4</v>
      </c>
      <c r="D388" s="32"/>
      <c r="E388" s="32">
        <f t="shared" si="24"/>
        <v>4</v>
      </c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2">
        <v>1</v>
      </c>
      <c r="W388" s="12">
        <f t="shared" si="26"/>
        <v>3</v>
      </c>
    </row>
    <row r="389" spans="1:23" x14ac:dyDescent="0.2">
      <c r="A389" s="25">
        <v>387</v>
      </c>
      <c r="B389" s="30" t="s">
        <v>362</v>
      </c>
      <c r="C389" s="32">
        <v>3</v>
      </c>
      <c r="D389" s="32">
        <v>4</v>
      </c>
      <c r="E389" s="32">
        <f t="shared" si="24"/>
        <v>7</v>
      </c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2">
        <f t="shared" si="25"/>
        <v>0</v>
      </c>
      <c r="W389" s="12">
        <f t="shared" si="26"/>
        <v>7</v>
      </c>
    </row>
    <row r="390" spans="1:23" x14ac:dyDescent="0.2">
      <c r="A390" s="25">
        <v>388</v>
      </c>
      <c r="B390" s="30" t="s">
        <v>363</v>
      </c>
      <c r="C390" s="32">
        <v>16</v>
      </c>
      <c r="D390" s="32"/>
      <c r="E390" s="32">
        <f t="shared" si="24"/>
        <v>16</v>
      </c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2">
        <f t="shared" si="25"/>
        <v>0</v>
      </c>
      <c r="W390" s="12">
        <f t="shared" si="26"/>
        <v>16</v>
      </c>
    </row>
    <row r="391" spans="1:23" x14ac:dyDescent="0.2">
      <c r="A391" s="25">
        <v>389</v>
      </c>
      <c r="B391" s="10" t="s">
        <v>108</v>
      </c>
      <c r="C391" s="32">
        <v>0</v>
      </c>
      <c r="D391" s="32"/>
      <c r="E391" s="32">
        <f t="shared" si="24"/>
        <v>0</v>
      </c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2">
        <f t="shared" si="25"/>
        <v>0</v>
      </c>
      <c r="W391" s="12">
        <f t="shared" si="26"/>
        <v>0</v>
      </c>
    </row>
    <row r="392" spans="1:23" x14ac:dyDescent="0.2">
      <c r="A392" s="25">
        <v>390</v>
      </c>
      <c r="B392" s="10" t="s">
        <v>364</v>
      </c>
      <c r="C392" s="32">
        <v>0</v>
      </c>
      <c r="D392" s="32"/>
      <c r="E392" s="32">
        <f t="shared" si="24"/>
        <v>0</v>
      </c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2">
        <f t="shared" si="25"/>
        <v>0</v>
      </c>
      <c r="W392" s="12">
        <f t="shared" si="26"/>
        <v>0</v>
      </c>
    </row>
    <row r="393" spans="1:23" x14ac:dyDescent="0.2">
      <c r="A393" s="25">
        <v>391</v>
      </c>
      <c r="B393" s="10" t="s">
        <v>365</v>
      </c>
      <c r="C393" s="32">
        <v>0</v>
      </c>
      <c r="D393" s="32"/>
      <c r="E393" s="32">
        <f t="shared" si="24"/>
        <v>0</v>
      </c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2">
        <f t="shared" si="25"/>
        <v>0</v>
      </c>
      <c r="W393" s="12">
        <f t="shared" si="26"/>
        <v>0</v>
      </c>
    </row>
    <row r="394" spans="1:23" x14ac:dyDescent="0.2">
      <c r="A394" s="25">
        <v>392</v>
      </c>
      <c r="B394" s="10" t="s">
        <v>2095</v>
      </c>
      <c r="C394" s="32">
        <v>100</v>
      </c>
      <c r="D394" s="32"/>
      <c r="E394" s="32">
        <f t="shared" si="24"/>
        <v>100</v>
      </c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2">
        <f t="shared" si="25"/>
        <v>0</v>
      </c>
      <c r="W394" s="12">
        <f t="shared" si="26"/>
        <v>100</v>
      </c>
    </row>
    <row r="395" spans="1:23" x14ac:dyDescent="0.2">
      <c r="A395" s="25">
        <v>393</v>
      </c>
      <c r="B395" s="10" t="s">
        <v>366</v>
      </c>
      <c r="C395" s="32">
        <v>0</v>
      </c>
      <c r="D395" s="32"/>
      <c r="E395" s="32">
        <f t="shared" si="24"/>
        <v>0</v>
      </c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2">
        <f t="shared" si="25"/>
        <v>0</v>
      </c>
      <c r="W395" s="12">
        <f t="shared" si="26"/>
        <v>0</v>
      </c>
    </row>
    <row r="396" spans="1:23" x14ac:dyDescent="0.2">
      <c r="A396" s="25">
        <v>394</v>
      </c>
      <c r="B396" s="10" t="s">
        <v>367</v>
      </c>
      <c r="C396" s="32">
        <v>0</v>
      </c>
      <c r="D396" s="32"/>
      <c r="E396" s="32">
        <f t="shared" si="24"/>
        <v>0</v>
      </c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2">
        <f t="shared" si="25"/>
        <v>0</v>
      </c>
      <c r="W396" s="12">
        <f t="shared" si="26"/>
        <v>0</v>
      </c>
    </row>
    <row r="397" spans="1:23" x14ac:dyDescent="0.2">
      <c r="A397" s="25">
        <v>395</v>
      </c>
      <c r="B397" s="9" t="s">
        <v>368</v>
      </c>
      <c r="C397" s="32">
        <v>0</v>
      </c>
      <c r="D397" s="32"/>
      <c r="E397" s="32">
        <f t="shared" si="24"/>
        <v>0</v>
      </c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2">
        <f t="shared" si="25"/>
        <v>0</v>
      </c>
      <c r="W397" s="12">
        <f t="shared" si="26"/>
        <v>0</v>
      </c>
    </row>
    <row r="398" spans="1:23" x14ac:dyDescent="0.2">
      <c r="A398" s="25">
        <v>396</v>
      </c>
      <c r="B398" s="10" t="s">
        <v>2421</v>
      </c>
      <c r="C398" s="32">
        <v>1</v>
      </c>
      <c r="D398" s="32">
        <v>4</v>
      </c>
      <c r="E398" s="32">
        <f t="shared" si="24"/>
        <v>5</v>
      </c>
      <c r="F398" s="32"/>
      <c r="G398" s="32"/>
      <c r="H398" s="32"/>
      <c r="I398" s="32"/>
      <c r="J398" s="32"/>
      <c r="K398" s="32">
        <f>1</f>
        <v>1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2">
        <f t="shared" si="25"/>
        <v>1</v>
      </c>
      <c r="W398" s="12">
        <f t="shared" si="26"/>
        <v>4</v>
      </c>
    </row>
    <row r="399" spans="1:23" x14ac:dyDescent="0.2">
      <c r="A399" s="25">
        <v>397</v>
      </c>
      <c r="B399" s="10" t="s">
        <v>369</v>
      </c>
      <c r="C399" s="32">
        <v>4</v>
      </c>
      <c r="D399" s="32"/>
      <c r="E399" s="32">
        <f t="shared" si="24"/>
        <v>4</v>
      </c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2">
        <f t="shared" si="25"/>
        <v>0</v>
      </c>
      <c r="W399" s="12">
        <f t="shared" si="26"/>
        <v>4</v>
      </c>
    </row>
    <row r="400" spans="1:23" x14ac:dyDescent="0.2">
      <c r="A400" s="25">
        <v>398</v>
      </c>
      <c r="B400" s="11" t="s">
        <v>370</v>
      </c>
      <c r="C400" s="32">
        <v>4</v>
      </c>
      <c r="D400" s="32"/>
      <c r="E400" s="32">
        <f t="shared" si="24"/>
        <v>4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2">
        <f t="shared" si="25"/>
        <v>0</v>
      </c>
      <c r="W400" s="12">
        <f t="shared" si="26"/>
        <v>4</v>
      </c>
    </row>
    <row r="401" spans="1:23" x14ac:dyDescent="0.2">
      <c r="A401" s="25">
        <v>399</v>
      </c>
      <c r="B401" s="10" t="s">
        <v>371</v>
      </c>
      <c r="C401" s="32">
        <v>0</v>
      </c>
      <c r="D401" s="32"/>
      <c r="E401" s="32">
        <f t="shared" si="24"/>
        <v>0</v>
      </c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2">
        <f t="shared" si="25"/>
        <v>0</v>
      </c>
      <c r="W401" s="12">
        <f t="shared" si="26"/>
        <v>0</v>
      </c>
    </row>
    <row r="402" spans="1:23" x14ac:dyDescent="0.2">
      <c r="A402" s="25">
        <v>400</v>
      </c>
      <c r="B402" s="10" t="s">
        <v>372</v>
      </c>
      <c r="C402" s="32">
        <v>1</v>
      </c>
      <c r="D402" s="32"/>
      <c r="E402" s="32">
        <f t="shared" si="24"/>
        <v>1</v>
      </c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2">
        <f t="shared" si="25"/>
        <v>0</v>
      </c>
      <c r="W402" s="12">
        <f t="shared" si="26"/>
        <v>1</v>
      </c>
    </row>
    <row r="403" spans="1:23" x14ac:dyDescent="0.2">
      <c r="A403" s="25">
        <v>401</v>
      </c>
      <c r="B403" s="10" t="s">
        <v>373</v>
      </c>
      <c r="C403" s="32">
        <v>1</v>
      </c>
      <c r="D403" s="32"/>
      <c r="E403" s="32">
        <f t="shared" si="24"/>
        <v>1</v>
      </c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2">
        <f t="shared" si="25"/>
        <v>0</v>
      </c>
      <c r="W403" s="12">
        <f t="shared" si="26"/>
        <v>1</v>
      </c>
    </row>
    <row r="404" spans="1:23" x14ac:dyDescent="0.2">
      <c r="A404" s="25">
        <v>402</v>
      </c>
      <c r="B404" s="10" t="s">
        <v>374</v>
      </c>
      <c r="C404" s="32">
        <v>2</v>
      </c>
      <c r="D404" s="32"/>
      <c r="E404" s="32">
        <f t="shared" si="24"/>
        <v>2</v>
      </c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2">
        <f t="shared" si="25"/>
        <v>0</v>
      </c>
      <c r="W404" s="12">
        <f t="shared" si="26"/>
        <v>2</v>
      </c>
    </row>
    <row r="405" spans="1:23" x14ac:dyDescent="0.2">
      <c r="A405" s="25">
        <v>403</v>
      </c>
      <c r="B405" s="10" t="s">
        <v>375</v>
      </c>
      <c r="C405" s="32">
        <v>1</v>
      </c>
      <c r="D405" s="32"/>
      <c r="E405" s="32">
        <f t="shared" si="24"/>
        <v>1</v>
      </c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2">
        <f t="shared" si="25"/>
        <v>0</v>
      </c>
      <c r="W405" s="12">
        <f t="shared" si="26"/>
        <v>1</v>
      </c>
    </row>
    <row r="406" spans="1:23" x14ac:dyDescent="0.2">
      <c r="A406" s="25">
        <v>404</v>
      </c>
      <c r="B406" s="10" t="s">
        <v>376</v>
      </c>
      <c r="C406" s="32">
        <v>9</v>
      </c>
      <c r="D406" s="32"/>
      <c r="E406" s="32">
        <f t="shared" si="24"/>
        <v>9</v>
      </c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2">
        <f t="shared" si="25"/>
        <v>0</v>
      </c>
      <c r="W406" s="12">
        <f t="shared" si="26"/>
        <v>9</v>
      </c>
    </row>
    <row r="407" spans="1:23" x14ac:dyDescent="0.2">
      <c r="A407" s="25">
        <v>405</v>
      </c>
      <c r="B407" s="10" t="s">
        <v>377</v>
      </c>
      <c r="C407" s="32">
        <v>12</v>
      </c>
      <c r="D407" s="32"/>
      <c r="E407" s="32">
        <f t="shared" si="24"/>
        <v>12</v>
      </c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2">
        <f t="shared" si="25"/>
        <v>0</v>
      </c>
      <c r="W407" s="12">
        <f t="shared" si="26"/>
        <v>12</v>
      </c>
    </row>
    <row r="408" spans="1:23" x14ac:dyDescent="0.2">
      <c r="A408" s="25">
        <v>406</v>
      </c>
      <c r="B408" s="10" t="s">
        <v>378</v>
      </c>
      <c r="C408" s="32">
        <v>0</v>
      </c>
      <c r="D408" s="32"/>
      <c r="E408" s="32">
        <f t="shared" si="24"/>
        <v>0</v>
      </c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2">
        <f t="shared" si="25"/>
        <v>0</v>
      </c>
      <c r="W408" s="12">
        <f t="shared" si="26"/>
        <v>0</v>
      </c>
    </row>
    <row r="409" spans="1:23" x14ac:dyDescent="0.2">
      <c r="A409" s="25">
        <v>407</v>
      </c>
      <c r="B409" s="10" t="s">
        <v>379</v>
      </c>
      <c r="C409" s="32">
        <v>15</v>
      </c>
      <c r="D409" s="32"/>
      <c r="E409" s="32">
        <f t="shared" si="24"/>
        <v>15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2">
        <f t="shared" si="25"/>
        <v>0</v>
      </c>
      <c r="W409" s="12">
        <f t="shared" si="26"/>
        <v>15</v>
      </c>
    </row>
    <row r="410" spans="1:23" x14ac:dyDescent="0.2">
      <c r="A410" s="25">
        <v>408</v>
      </c>
      <c r="B410" s="10" t="s">
        <v>380</v>
      </c>
      <c r="C410" s="32">
        <v>5</v>
      </c>
      <c r="D410" s="32"/>
      <c r="E410" s="32">
        <f t="shared" si="24"/>
        <v>5</v>
      </c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2">
        <f t="shared" si="25"/>
        <v>0</v>
      </c>
      <c r="W410" s="12">
        <f t="shared" si="26"/>
        <v>5</v>
      </c>
    </row>
    <row r="411" spans="1:23" x14ac:dyDescent="0.2">
      <c r="A411" s="25">
        <v>409</v>
      </c>
      <c r="B411" s="10" t="s">
        <v>381</v>
      </c>
      <c r="C411" s="32">
        <v>0</v>
      </c>
      <c r="D411" s="32"/>
      <c r="E411" s="32">
        <f t="shared" si="24"/>
        <v>0</v>
      </c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2">
        <f t="shared" si="25"/>
        <v>0</v>
      </c>
      <c r="W411" s="12">
        <f t="shared" si="26"/>
        <v>0</v>
      </c>
    </row>
    <row r="412" spans="1:23" x14ac:dyDescent="0.2">
      <c r="A412" s="25">
        <v>410</v>
      </c>
      <c r="B412" s="10" t="s">
        <v>382</v>
      </c>
      <c r="C412" s="32">
        <v>0</v>
      </c>
      <c r="D412" s="32"/>
      <c r="E412" s="32">
        <f t="shared" si="24"/>
        <v>0</v>
      </c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2">
        <f t="shared" si="25"/>
        <v>0</v>
      </c>
      <c r="W412" s="12">
        <f t="shared" si="26"/>
        <v>0</v>
      </c>
    </row>
    <row r="413" spans="1:23" x14ac:dyDescent="0.2">
      <c r="A413" s="25">
        <v>411</v>
      </c>
      <c r="B413" s="10" t="s">
        <v>383</v>
      </c>
      <c r="C413" s="32">
        <v>0</v>
      </c>
      <c r="D413" s="32"/>
      <c r="E413" s="32">
        <f t="shared" si="24"/>
        <v>0</v>
      </c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2">
        <f t="shared" si="25"/>
        <v>0</v>
      </c>
      <c r="W413" s="12">
        <f t="shared" si="26"/>
        <v>0</v>
      </c>
    </row>
    <row r="414" spans="1:23" x14ac:dyDescent="0.2">
      <c r="A414" s="25">
        <v>412</v>
      </c>
      <c r="B414" s="10" t="s">
        <v>384</v>
      </c>
      <c r="C414" s="32">
        <v>0</v>
      </c>
      <c r="D414" s="32"/>
      <c r="E414" s="32">
        <f t="shared" si="24"/>
        <v>0</v>
      </c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2">
        <f t="shared" si="25"/>
        <v>0</v>
      </c>
      <c r="W414" s="12">
        <f t="shared" si="26"/>
        <v>0</v>
      </c>
    </row>
    <row r="415" spans="1:23" x14ac:dyDescent="0.2">
      <c r="A415" s="25">
        <v>413</v>
      </c>
      <c r="B415" s="10" t="s">
        <v>385</v>
      </c>
      <c r="C415" s="32">
        <v>0</v>
      </c>
      <c r="D415" s="32"/>
      <c r="E415" s="32">
        <f t="shared" si="24"/>
        <v>0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2">
        <f t="shared" si="25"/>
        <v>0</v>
      </c>
      <c r="W415" s="12">
        <f t="shared" si="26"/>
        <v>0</v>
      </c>
    </row>
    <row r="416" spans="1:23" x14ac:dyDescent="0.2">
      <c r="A416" s="25">
        <v>414</v>
      </c>
      <c r="B416" s="10" t="s">
        <v>2422</v>
      </c>
      <c r="C416" s="32">
        <v>1</v>
      </c>
      <c r="D416" s="32">
        <v>3</v>
      </c>
      <c r="E416" s="32">
        <f t="shared" si="24"/>
        <v>4</v>
      </c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2">
        <f t="shared" si="25"/>
        <v>0</v>
      </c>
      <c r="W416" s="12">
        <f t="shared" si="26"/>
        <v>4</v>
      </c>
    </row>
    <row r="417" spans="1:23" x14ac:dyDescent="0.2">
      <c r="A417" s="25">
        <v>415</v>
      </c>
      <c r="B417" s="10" t="s">
        <v>386</v>
      </c>
      <c r="C417" s="32">
        <v>0</v>
      </c>
      <c r="D417" s="32"/>
      <c r="E417" s="32">
        <f t="shared" si="24"/>
        <v>0</v>
      </c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2">
        <f t="shared" si="25"/>
        <v>0</v>
      </c>
      <c r="W417" s="12">
        <f t="shared" si="26"/>
        <v>0</v>
      </c>
    </row>
    <row r="418" spans="1:23" x14ac:dyDescent="0.2">
      <c r="A418" s="25">
        <v>416</v>
      </c>
      <c r="B418" s="10" t="s">
        <v>387</v>
      </c>
      <c r="C418" s="32">
        <v>2</v>
      </c>
      <c r="D418" s="32"/>
      <c r="E418" s="32">
        <f t="shared" si="24"/>
        <v>2</v>
      </c>
      <c r="F418" s="32"/>
      <c r="G418" s="32">
        <f>1</f>
        <v>1</v>
      </c>
      <c r="H418" s="32"/>
      <c r="I418" s="32"/>
      <c r="J418" s="32"/>
      <c r="K418" s="32">
        <f>1</f>
        <v>1</v>
      </c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2">
        <f t="shared" si="25"/>
        <v>2</v>
      </c>
      <c r="W418" s="12">
        <f t="shared" si="26"/>
        <v>0</v>
      </c>
    </row>
    <row r="419" spans="1:23" x14ac:dyDescent="0.2">
      <c r="A419" s="25">
        <v>417</v>
      </c>
      <c r="B419" s="10" t="s">
        <v>388</v>
      </c>
      <c r="C419" s="32">
        <v>0</v>
      </c>
      <c r="D419" s="32">
        <v>8</v>
      </c>
      <c r="E419" s="32">
        <f t="shared" si="24"/>
        <v>8</v>
      </c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2">
        <v>2</v>
      </c>
      <c r="W419" s="12">
        <f t="shared" si="26"/>
        <v>6</v>
      </c>
    </row>
    <row r="420" spans="1:23" x14ac:dyDescent="0.2">
      <c r="A420" s="25">
        <v>418</v>
      </c>
      <c r="B420" s="10" t="s">
        <v>389</v>
      </c>
      <c r="C420" s="32">
        <v>0</v>
      </c>
      <c r="D420" s="32"/>
      <c r="E420" s="32">
        <f t="shared" si="24"/>
        <v>0</v>
      </c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2">
        <f t="shared" si="25"/>
        <v>0</v>
      </c>
      <c r="W420" s="12">
        <f t="shared" si="26"/>
        <v>0</v>
      </c>
    </row>
    <row r="421" spans="1:23" x14ac:dyDescent="0.2">
      <c r="A421" s="25">
        <v>419</v>
      </c>
      <c r="B421" s="10" t="s">
        <v>390</v>
      </c>
      <c r="C421" s="32">
        <v>0</v>
      </c>
      <c r="D421" s="32"/>
      <c r="E421" s="32">
        <f t="shared" si="24"/>
        <v>0</v>
      </c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2">
        <f t="shared" si="25"/>
        <v>0</v>
      </c>
      <c r="W421" s="12">
        <f t="shared" si="26"/>
        <v>0</v>
      </c>
    </row>
    <row r="422" spans="1:23" x14ac:dyDescent="0.2">
      <c r="A422" s="25">
        <v>420</v>
      </c>
      <c r="B422" s="10" t="s">
        <v>391</v>
      </c>
      <c r="C422" s="32">
        <v>2</v>
      </c>
      <c r="D422" s="32"/>
      <c r="E422" s="32">
        <f t="shared" si="24"/>
        <v>2</v>
      </c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2">
        <f t="shared" si="25"/>
        <v>0</v>
      </c>
      <c r="W422" s="12">
        <f t="shared" si="26"/>
        <v>2</v>
      </c>
    </row>
    <row r="423" spans="1:23" x14ac:dyDescent="0.2">
      <c r="A423" s="25">
        <v>421</v>
      </c>
      <c r="B423" s="10" t="s">
        <v>392</v>
      </c>
      <c r="C423" s="32">
        <v>7</v>
      </c>
      <c r="D423" s="32"/>
      <c r="E423" s="32">
        <f t="shared" si="24"/>
        <v>7</v>
      </c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2">
        <f t="shared" si="25"/>
        <v>0</v>
      </c>
      <c r="W423" s="12">
        <f t="shared" si="26"/>
        <v>7</v>
      </c>
    </row>
    <row r="424" spans="1:23" x14ac:dyDescent="0.2">
      <c r="A424" s="25">
        <v>422</v>
      </c>
      <c r="B424" s="10" t="s">
        <v>393</v>
      </c>
      <c r="C424" s="32">
        <v>3</v>
      </c>
      <c r="D424" s="32"/>
      <c r="E424" s="32">
        <f t="shared" si="24"/>
        <v>3</v>
      </c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2">
        <f t="shared" si="25"/>
        <v>0</v>
      </c>
      <c r="W424" s="12">
        <f t="shared" si="26"/>
        <v>3</v>
      </c>
    </row>
    <row r="425" spans="1:23" x14ac:dyDescent="0.2">
      <c r="A425" s="25">
        <v>423</v>
      </c>
      <c r="B425" s="10" t="s">
        <v>394</v>
      </c>
      <c r="C425" s="32">
        <v>5</v>
      </c>
      <c r="D425" s="32"/>
      <c r="E425" s="32">
        <f t="shared" si="24"/>
        <v>5</v>
      </c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2">
        <f t="shared" si="25"/>
        <v>0</v>
      </c>
      <c r="W425" s="12">
        <f t="shared" si="26"/>
        <v>5</v>
      </c>
    </row>
    <row r="426" spans="1:23" x14ac:dyDescent="0.2">
      <c r="A426" s="25">
        <v>424</v>
      </c>
      <c r="B426" s="10" t="s">
        <v>395</v>
      </c>
      <c r="C426" s="32">
        <v>40</v>
      </c>
      <c r="D426" s="32">
        <v>15</v>
      </c>
      <c r="E426" s="32">
        <f t="shared" si="24"/>
        <v>55</v>
      </c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2">
        <v>3</v>
      </c>
      <c r="W426" s="12">
        <f t="shared" si="26"/>
        <v>52</v>
      </c>
    </row>
    <row r="427" spans="1:23" x14ac:dyDescent="0.2">
      <c r="A427" s="25">
        <v>425</v>
      </c>
      <c r="B427" s="10" t="s">
        <v>396</v>
      </c>
      <c r="C427" s="32">
        <v>153</v>
      </c>
      <c r="D427" s="32">
        <v>300</v>
      </c>
      <c r="E427" s="32">
        <f t="shared" si="24"/>
        <v>453</v>
      </c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2">
        <f t="shared" si="25"/>
        <v>0</v>
      </c>
      <c r="W427" s="12">
        <f t="shared" si="26"/>
        <v>453</v>
      </c>
    </row>
    <row r="428" spans="1:23" x14ac:dyDescent="0.2">
      <c r="A428" s="25">
        <v>426</v>
      </c>
      <c r="B428" s="10" t="s">
        <v>397</v>
      </c>
      <c r="C428" s="32">
        <v>0</v>
      </c>
      <c r="D428" s="32"/>
      <c r="E428" s="32">
        <f t="shared" si="24"/>
        <v>0</v>
      </c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2">
        <f t="shared" si="25"/>
        <v>0</v>
      </c>
      <c r="W428" s="12">
        <f t="shared" si="26"/>
        <v>0</v>
      </c>
    </row>
    <row r="429" spans="1:23" x14ac:dyDescent="0.2">
      <c r="A429" s="25">
        <v>427</v>
      </c>
      <c r="B429" s="10" t="s">
        <v>398</v>
      </c>
      <c r="C429" s="32">
        <v>100</v>
      </c>
      <c r="D429" s="32"/>
      <c r="E429" s="32">
        <f t="shared" si="24"/>
        <v>100</v>
      </c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2">
        <f t="shared" si="25"/>
        <v>0</v>
      </c>
      <c r="W429" s="12">
        <f t="shared" si="26"/>
        <v>100</v>
      </c>
    </row>
    <row r="430" spans="1:23" x14ac:dyDescent="0.2">
      <c r="A430" s="25">
        <v>428</v>
      </c>
      <c r="B430" s="10" t="s">
        <v>399</v>
      </c>
      <c r="C430" s="32">
        <v>36</v>
      </c>
      <c r="D430" s="32"/>
      <c r="E430" s="32">
        <f t="shared" si="24"/>
        <v>36</v>
      </c>
      <c r="F430" s="32"/>
      <c r="G430" s="32"/>
      <c r="H430" s="32"/>
      <c r="I430" s="32"/>
      <c r="J430" s="32"/>
      <c r="K430" s="32">
        <f>1</f>
        <v>1</v>
      </c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2">
        <f t="shared" si="25"/>
        <v>1</v>
      </c>
      <c r="W430" s="12">
        <f t="shared" si="26"/>
        <v>35</v>
      </c>
    </row>
    <row r="431" spans="1:23" x14ac:dyDescent="0.2">
      <c r="A431" s="25">
        <v>429</v>
      </c>
      <c r="B431" s="10" t="s">
        <v>400</v>
      </c>
      <c r="C431" s="32">
        <v>37</v>
      </c>
      <c r="D431" s="32"/>
      <c r="E431" s="32">
        <f t="shared" si="24"/>
        <v>37</v>
      </c>
      <c r="F431" s="32"/>
      <c r="G431" s="32"/>
      <c r="H431" s="32"/>
      <c r="I431" s="32"/>
      <c r="J431" s="32"/>
      <c r="K431" s="32">
        <f>1</f>
        <v>1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2">
        <v>21</v>
      </c>
      <c r="W431" s="12">
        <f t="shared" si="26"/>
        <v>16</v>
      </c>
    </row>
    <row r="432" spans="1:23" x14ac:dyDescent="0.2">
      <c r="A432" s="25">
        <v>430</v>
      </c>
      <c r="B432" s="10" t="s">
        <v>401</v>
      </c>
      <c r="C432" s="32">
        <v>5</v>
      </c>
      <c r="D432" s="32"/>
      <c r="E432" s="32">
        <f t="shared" si="24"/>
        <v>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2">
        <f t="shared" si="25"/>
        <v>0</v>
      </c>
      <c r="W432" s="12">
        <f t="shared" si="26"/>
        <v>5</v>
      </c>
    </row>
    <row r="433" spans="1:23" x14ac:dyDescent="0.2">
      <c r="A433" s="25">
        <v>431</v>
      </c>
      <c r="B433" s="10" t="s">
        <v>402</v>
      </c>
      <c r="C433" s="32">
        <v>3</v>
      </c>
      <c r="D433" s="32">
        <v>1</v>
      </c>
      <c r="E433" s="32">
        <f t="shared" si="24"/>
        <v>4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2">
        <f t="shared" si="25"/>
        <v>0</v>
      </c>
      <c r="W433" s="12">
        <f t="shared" si="26"/>
        <v>4</v>
      </c>
    </row>
    <row r="434" spans="1:23" x14ac:dyDescent="0.2">
      <c r="A434" s="25">
        <v>432</v>
      </c>
      <c r="B434" s="10" t="s">
        <v>403</v>
      </c>
      <c r="C434" s="32">
        <v>2</v>
      </c>
      <c r="D434" s="32"/>
      <c r="E434" s="32">
        <f t="shared" si="24"/>
        <v>2</v>
      </c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2">
        <f t="shared" si="25"/>
        <v>0</v>
      </c>
      <c r="W434" s="12">
        <f t="shared" si="26"/>
        <v>2</v>
      </c>
    </row>
    <row r="435" spans="1:23" x14ac:dyDescent="0.2">
      <c r="A435" s="25">
        <v>433</v>
      </c>
      <c r="B435" s="10" t="s">
        <v>404</v>
      </c>
      <c r="C435" s="32">
        <v>7</v>
      </c>
      <c r="D435" s="32"/>
      <c r="E435" s="32">
        <f t="shared" si="24"/>
        <v>7</v>
      </c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2">
        <f t="shared" si="25"/>
        <v>0</v>
      </c>
      <c r="W435" s="12">
        <f t="shared" si="26"/>
        <v>7</v>
      </c>
    </row>
    <row r="436" spans="1:23" x14ac:dyDescent="0.2">
      <c r="A436" s="25">
        <v>434</v>
      </c>
      <c r="B436" s="10" t="s">
        <v>405</v>
      </c>
      <c r="C436" s="32">
        <v>0</v>
      </c>
      <c r="D436" s="32">
        <v>70</v>
      </c>
      <c r="E436" s="32">
        <f t="shared" si="24"/>
        <v>70</v>
      </c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2">
        <v>48</v>
      </c>
      <c r="W436" s="12">
        <f t="shared" si="26"/>
        <v>22</v>
      </c>
    </row>
    <row r="437" spans="1:23" x14ac:dyDescent="0.2">
      <c r="A437" s="25">
        <v>435</v>
      </c>
      <c r="B437" s="10" t="s">
        <v>406</v>
      </c>
      <c r="C437" s="32">
        <v>7</v>
      </c>
      <c r="D437" s="32"/>
      <c r="E437" s="32">
        <f t="shared" si="24"/>
        <v>7</v>
      </c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2">
        <f t="shared" si="25"/>
        <v>0</v>
      </c>
      <c r="W437" s="12">
        <f t="shared" si="26"/>
        <v>7</v>
      </c>
    </row>
    <row r="438" spans="1:23" x14ac:dyDescent="0.2">
      <c r="A438" s="25">
        <v>436</v>
      </c>
      <c r="B438" s="10" t="s">
        <v>2423</v>
      </c>
      <c r="C438" s="32">
        <v>3</v>
      </c>
      <c r="D438" s="32">
        <v>3</v>
      </c>
      <c r="E438" s="32">
        <f t="shared" si="24"/>
        <v>6</v>
      </c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2">
        <f t="shared" si="25"/>
        <v>0</v>
      </c>
      <c r="W438" s="12">
        <f t="shared" si="26"/>
        <v>6</v>
      </c>
    </row>
    <row r="439" spans="1:23" x14ac:dyDescent="0.2">
      <c r="A439" s="25">
        <v>437</v>
      </c>
      <c r="B439" s="10" t="s">
        <v>407</v>
      </c>
      <c r="C439" s="32">
        <v>0</v>
      </c>
      <c r="D439" s="32"/>
      <c r="E439" s="32">
        <f t="shared" si="24"/>
        <v>0</v>
      </c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2">
        <f t="shared" si="25"/>
        <v>0</v>
      </c>
      <c r="W439" s="12">
        <f t="shared" si="26"/>
        <v>0</v>
      </c>
    </row>
    <row r="440" spans="1:23" x14ac:dyDescent="0.2">
      <c r="A440" s="25">
        <v>438</v>
      </c>
      <c r="B440" s="10" t="s">
        <v>408</v>
      </c>
      <c r="C440" s="32">
        <v>0</v>
      </c>
      <c r="D440" s="32"/>
      <c r="E440" s="32">
        <f t="shared" si="24"/>
        <v>0</v>
      </c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2">
        <f t="shared" si="25"/>
        <v>0</v>
      </c>
      <c r="W440" s="12">
        <f t="shared" si="26"/>
        <v>0</v>
      </c>
    </row>
    <row r="441" spans="1:23" x14ac:dyDescent="0.2">
      <c r="A441" s="25">
        <v>439</v>
      </c>
      <c r="B441" s="10" t="s">
        <v>409</v>
      </c>
      <c r="C441" s="32">
        <v>40</v>
      </c>
      <c r="D441" s="32">
        <v>10</v>
      </c>
      <c r="E441" s="32">
        <f t="shared" si="24"/>
        <v>50</v>
      </c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2">
        <v>2</v>
      </c>
      <c r="W441" s="12">
        <f t="shared" si="26"/>
        <v>48</v>
      </c>
    </row>
    <row r="442" spans="1:23" x14ac:dyDescent="0.2">
      <c r="A442" s="25">
        <v>440</v>
      </c>
      <c r="B442" s="10" t="s">
        <v>410</v>
      </c>
      <c r="C442" s="32">
        <v>3</v>
      </c>
      <c r="D442" s="32"/>
      <c r="E442" s="32">
        <f t="shared" si="24"/>
        <v>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2">
        <f t="shared" si="25"/>
        <v>0</v>
      </c>
      <c r="W442" s="12">
        <f t="shared" si="26"/>
        <v>3</v>
      </c>
    </row>
    <row r="443" spans="1:23" x14ac:dyDescent="0.2">
      <c r="A443" s="25">
        <v>441</v>
      </c>
      <c r="B443" s="10" t="s">
        <v>411</v>
      </c>
      <c r="C443" s="32">
        <v>150</v>
      </c>
      <c r="D443" s="32"/>
      <c r="E443" s="32">
        <f t="shared" si="24"/>
        <v>150</v>
      </c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2">
        <f t="shared" si="25"/>
        <v>0</v>
      </c>
      <c r="W443" s="12">
        <f t="shared" si="26"/>
        <v>150</v>
      </c>
    </row>
    <row r="444" spans="1:23" x14ac:dyDescent="0.2">
      <c r="A444" s="25">
        <v>442</v>
      </c>
      <c r="B444" s="10" t="s">
        <v>412</v>
      </c>
      <c r="C444" s="32">
        <v>35</v>
      </c>
      <c r="D444" s="32"/>
      <c r="E444" s="32">
        <f t="shared" si="24"/>
        <v>35</v>
      </c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2">
        <f t="shared" si="25"/>
        <v>0</v>
      </c>
      <c r="W444" s="12">
        <f t="shared" si="26"/>
        <v>35</v>
      </c>
    </row>
    <row r="445" spans="1:23" x14ac:dyDescent="0.2">
      <c r="A445" s="25">
        <v>443</v>
      </c>
      <c r="B445" s="10" t="s">
        <v>413</v>
      </c>
      <c r="C445" s="32">
        <v>15</v>
      </c>
      <c r="D445" s="32"/>
      <c r="E445" s="32">
        <f t="shared" si="24"/>
        <v>15</v>
      </c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2">
        <f t="shared" si="25"/>
        <v>0</v>
      </c>
      <c r="W445" s="12">
        <f t="shared" si="26"/>
        <v>15</v>
      </c>
    </row>
    <row r="446" spans="1:23" x14ac:dyDescent="0.2">
      <c r="A446" s="25">
        <v>444</v>
      </c>
      <c r="B446" s="10" t="s">
        <v>414</v>
      </c>
      <c r="C446" s="32">
        <v>80</v>
      </c>
      <c r="D446" s="32"/>
      <c r="E446" s="32">
        <f t="shared" si="24"/>
        <v>80</v>
      </c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2">
        <f t="shared" si="25"/>
        <v>0</v>
      </c>
      <c r="W446" s="12">
        <f t="shared" si="26"/>
        <v>80</v>
      </c>
    </row>
    <row r="447" spans="1:23" x14ac:dyDescent="0.2">
      <c r="A447" s="25">
        <v>445</v>
      </c>
      <c r="B447" s="10" t="s">
        <v>415</v>
      </c>
      <c r="C447" s="32">
        <v>36</v>
      </c>
      <c r="D447" s="32"/>
      <c r="E447" s="32">
        <f t="shared" si="24"/>
        <v>36</v>
      </c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2">
        <f t="shared" si="25"/>
        <v>0</v>
      </c>
      <c r="W447" s="12">
        <f t="shared" si="26"/>
        <v>36</v>
      </c>
    </row>
    <row r="448" spans="1:23" x14ac:dyDescent="0.2">
      <c r="A448" s="25">
        <v>446</v>
      </c>
      <c r="B448" s="10" t="s">
        <v>416</v>
      </c>
      <c r="C448" s="32">
        <v>2</v>
      </c>
      <c r="D448" s="32"/>
      <c r="E448" s="32">
        <f t="shared" si="24"/>
        <v>2</v>
      </c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2">
        <f t="shared" si="25"/>
        <v>0</v>
      </c>
      <c r="W448" s="12">
        <f t="shared" si="26"/>
        <v>2</v>
      </c>
    </row>
    <row r="449" spans="1:23" x14ac:dyDescent="0.2">
      <c r="A449" s="25">
        <v>447</v>
      </c>
      <c r="B449" s="10" t="s">
        <v>417</v>
      </c>
      <c r="C449" s="32">
        <v>8</v>
      </c>
      <c r="D449" s="32"/>
      <c r="E449" s="32">
        <f t="shared" si="24"/>
        <v>8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2">
        <f t="shared" si="25"/>
        <v>0</v>
      </c>
      <c r="W449" s="12">
        <f t="shared" si="26"/>
        <v>8</v>
      </c>
    </row>
    <row r="450" spans="1:23" x14ac:dyDescent="0.2">
      <c r="A450" s="25">
        <v>448</v>
      </c>
      <c r="B450" s="10" t="s">
        <v>418</v>
      </c>
      <c r="C450" s="32">
        <v>9</v>
      </c>
      <c r="D450" s="32"/>
      <c r="E450" s="32">
        <f t="shared" ref="E450:E513" si="27">C450+D450</f>
        <v>9</v>
      </c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2">
        <f t="shared" ref="V450:V455" si="28">SUM(F450:U450)</f>
        <v>0</v>
      </c>
      <c r="W450" s="12">
        <f t="shared" ref="W450:W513" si="29">E450-V450</f>
        <v>9</v>
      </c>
    </row>
    <row r="451" spans="1:23" x14ac:dyDescent="0.2">
      <c r="A451" s="25">
        <v>449</v>
      </c>
      <c r="B451" s="10" t="s">
        <v>419</v>
      </c>
      <c r="C451" s="32">
        <v>3</v>
      </c>
      <c r="D451" s="32"/>
      <c r="E451" s="32">
        <f t="shared" si="27"/>
        <v>3</v>
      </c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2">
        <f t="shared" si="28"/>
        <v>0</v>
      </c>
      <c r="W451" s="12">
        <f t="shared" si="29"/>
        <v>3</v>
      </c>
    </row>
    <row r="452" spans="1:23" x14ac:dyDescent="0.2">
      <c r="A452" s="25">
        <v>450</v>
      </c>
      <c r="B452" s="10" t="s">
        <v>420</v>
      </c>
      <c r="C452" s="32">
        <v>30</v>
      </c>
      <c r="D452" s="32"/>
      <c r="E452" s="32">
        <f t="shared" si="27"/>
        <v>30</v>
      </c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2">
        <f t="shared" si="28"/>
        <v>0</v>
      </c>
      <c r="W452" s="12">
        <f t="shared" si="29"/>
        <v>30</v>
      </c>
    </row>
    <row r="453" spans="1:23" x14ac:dyDescent="0.2">
      <c r="A453" s="25">
        <v>451</v>
      </c>
      <c r="B453" s="10" t="s">
        <v>421</v>
      </c>
      <c r="C453" s="32">
        <v>32</v>
      </c>
      <c r="D453" s="32"/>
      <c r="E453" s="32">
        <f t="shared" si="27"/>
        <v>32</v>
      </c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2">
        <f t="shared" si="28"/>
        <v>0</v>
      </c>
      <c r="W453" s="12">
        <f t="shared" si="29"/>
        <v>32</v>
      </c>
    </row>
    <row r="454" spans="1:23" x14ac:dyDescent="0.2">
      <c r="A454" s="25">
        <v>452</v>
      </c>
      <c r="B454" s="10" t="s">
        <v>422</v>
      </c>
      <c r="C454" s="32">
        <v>12</v>
      </c>
      <c r="D454" s="32"/>
      <c r="E454" s="32">
        <f t="shared" si="27"/>
        <v>12</v>
      </c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2">
        <f t="shared" si="28"/>
        <v>0</v>
      </c>
      <c r="W454" s="12">
        <f t="shared" si="29"/>
        <v>12</v>
      </c>
    </row>
    <row r="455" spans="1:23" x14ac:dyDescent="0.2">
      <c r="A455" s="25">
        <v>453</v>
      </c>
      <c r="B455" s="10" t="s">
        <v>423</v>
      </c>
      <c r="C455" s="32">
        <v>0</v>
      </c>
      <c r="D455" s="32"/>
      <c r="E455" s="32">
        <f t="shared" si="27"/>
        <v>0</v>
      </c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2">
        <f t="shared" si="28"/>
        <v>0</v>
      </c>
      <c r="W455" s="12">
        <f t="shared" si="29"/>
        <v>0</v>
      </c>
    </row>
    <row r="456" spans="1:23" x14ac:dyDescent="0.2">
      <c r="A456" s="25">
        <v>454</v>
      </c>
      <c r="B456" s="10" t="s">
        <v>424</v>
      </c>
      <c r="C456" s="32">
        <v>8</v>
      </c>
      <c r="D456" s="32"/>
      <c r="E456" s="32">
        <f t="shared" si="27"/>
        <v>8</v>
      </c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2">
        <v>3</v>
      </c>
      <c r="W456" s="12">
        <f t="shared" si="29"/>
        <v>5</v>
      </c>
    </row>
    <row r="457" spans="1:23" x14ac:dyDescent="0.2">
      <c r="A457" s="25">
        <v>455</v>
      </c>
      <c r="B457" s="10" t="s">
        <v>1840</v>
      </c>
      <c r="C457" s="32">
        <v>20</v>
      </c>
      <c r="D457" s="32"/>
      <c r="E457" s="32">
        <f t="shared" si="27"/>
        <v>20</v>
      </c>
      <c r="F457" s="32"/>
      <c r="G457" s="32"/>
      <c r="H457" s="32"/>
      <c r="I457" s="32"/>
      <c r="J457" s="32"/>
      <c r="K457" s="32">
        <f>10</f>
        <v>10</v>
      </c>
      <c r="L457" s="32">
        <f>1</f>
        <v>1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12">
        <f>SUM(F457:U457)</f>
        <v>11</v>
      </c>
      <c r="W457" s="12">
        <f t="shared" si="29"/>
        <v>9</v>
      </c>
    </row>
    <row r="458" spans="1:23" x14ac:dyDescent="0.2">
      <c r="A458" s="25">
        <v>456</v>
      </c>
      <c r="B458" s="10" t="s">
        <v>2044</v>
      </c>
      <c r="C458" s="32">
        <v>31</v>
      </c>
      <c r="D458" s="32"/>
      <c r="E458" s="32">
        <f t="shared" si="27"/>
        <v>31</v>
      </c>
      <c r="F458" s="32"/>
      <c r="G458" s="32"/>
      <c r="H458" s="32"/>
      <c r="I458" s="32"/>
      <c r="J458" s="32"/>
      <c r="K458" s="32"/>
      <c r="L458" s="32">
        <f>1</f>
        <v>1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12">
        <v>2</v>
      </c>
      <c r="W458" s="12">
        <f t="shared" si="29"/>
        <v>29</v>
      </c>
    </row>
    <row r="459" spans="1:23" x14ac:dyDescent="0.2">
      <c r="A459" s="25">
        <v>457</v>
      </c>
      <c r="B459" s="10" t="s">
        <v>1845</v>
      </c>
      <c r="C459" s="32">
        <v>9</v>
      </c>
      <c r="D459" s="32"/>
      <c r="E459" s="32">
        <f t="shared" si="27"/>
        <v>9</v>
      </c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2">
        <f>SUM(F459:U459)</f>
        <v>0</v>
      </c>
      <c r="W459" s="12">
        <f t="shared" si="29"/>
        <v>9</v>
      </c>
    </row>
    <row r="460" spans="1:23" x14ac:dyDescent="0.2">
      <c r="A460" s="25">
        <v>458</v>
      </c>
      <c r="B460" s="10" t="s">
        <v>1863</v>
      </c>
      <c r="C460" s="32">
        <v>5</v>
      </c>
      <c r="D460" s="32"/>
      <c r="E460" s="32">
        <f t="shared" si="27"/>
        <v>5</v>
      </c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2">
        <f>SUM(F460:U460)</f>
        <v>0</v>
      </c>
      <c r="W460" s="12">
        <f t="shared" si="29"/>
        <v>5</v>
      </c>
    </row>
    <row r="461" spans="1:23" x14ac:dyDescent="0.2">
      <c r="A461" s="25">
        <v>459</v>
      </c>
      <c r="B461" s="10" t="s">
        <v>1864</v>
      </c>
      <c r="C461" s="32">
        <v>9</v>
      </c>
      <c r="D461" s="32"/>
      <c r="E461" s="32">
        <f t="shared" si="27"/>
        <v>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2">
        <f>SUM(F461:U461)</f>
        <v>0</v>
      </c>
      <c r="W461" s="12">
        <f t="shared" si="29"/>
        <v>9</v>
      </c>
    </row>
    <row r="462" spans="1:23" x14ac:dyDescent="0.2">
      <c r="A462" s="25">
        <v>460</v>
      </c>
      <c r="B462" s="10" t="s">
        <v>1846</v>
      </c>
      <c r="C462" s="32">
        <v>5</v>
      </c>
      <c r="D462" s="32"/>
      <c r="E462" s="32">
        <f t="shared" si="27"/>
        <v>5</v>
      </c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2">
        <f>SUM(F462:U462)</f>
        <v>0</v>
      </c>
      <c r="W462" s="12">
        <f t="shared" si="29"/>
        <v>5</v>
      </c>
    </row>
    <row r="463" spans="1:23" x14ac:dyDescent="0.2">
      <c r="A463" s="25">
        <v>461</v>
      </c>
      <c r="B463" s="10" t="s">
        <v>1847</v>
      </c>
      <c r="C463" s="32">
        <v>0</v>
      </c>
      <c r="D463" s="32"/>
      <c r="E463" s="32">
        <f t="shared" si="27"/>
        <v>0</v>
      </c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2">
        <f>SUM(F463:U463)</f>
        <v>0</v>
      </c>
      <c r="W463" s="12">
        <f t="shared" si="29"/>
        <v>0</v>
      </c>
    </row>
    <row r="464" spans="1:23" x14ac:dyDescent="0.2">
      <c r="A464" s="25">
        <v>462</v>
      </c>
      <c r="B464" s="10" t="s">
        <v>1848</v>
      </c>
      <c r="C464" s="32">
        <v>6</v>
      </c>
      <c r="D464" s="32"/>
      <c r="E464" s="32">
        <f t="shared" si="27"/>
        <v>6</v>
      </c>
      <c r="F464" s="32"/>
      <c r="G464" s="32">
        <f>1+1</f>
        <v>2</v>
      </c>
      <c r="H464" s="32"/>
      <c r="I464" s="32"/>
      <c r="J464" s="32"/>
      <c r="K464" s="32">
        <f>1</f>
        <v>1</v>
      </c>
      <c r="L464" s="32">
        <f>1</f>
        <v>1</v>
      </c>
      <c r="M464" s="32"/>
      <c r="N464" s="32"/>
      <c r="O464" s="32"/>
      <c r="P464" s="32"/>
      <c r="Q464" s="32"/>
      <c r="R464" s="32"/>
      <c r="S464" s="32"/>
      <c r="T464" s="32"/>
      <c r="U464" s="32"/>
      <c r="V464" s="12">
        <v>6</v>
      </c>
      <c r="W464" s="12">
        <f t="shared" si="29"/>
        <v>0</v>
      </c>
    </row>
    <row r="465" spans="1:23" x14ac:dyDescent="0.2">
      <c r="A465" s="25">
        <v>463</v>
      </c>
      <c r="B465" s="10" t="s">
        <v>1849</v>
      </c>
      <c r="C465" s="32">
        <v>2</v>
      </c>
      <c r="D465" s="32"/>
      <c r="E465" s="32">
        <f t="shared" si="27"/>
        <v>2</v>
      </c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2">
        <f>SUM(F465:U465)</f>
        <v>0</v>
      </c>
      <c r="W465" s="12">
        <f t="shared" si="29"/>
        <v>2</v>
      </c>
    </row>
    <row r="466" spans="1:23" x14ac:dyDescent="0.2">
      <c r="A466" s="25">
        <v>464</v>
      </c>
      <c r="B466" s="10" t="s">
        <v>1865</v>
      </c>
      <c r="C466" s="32">
        <v>2</v>
      </c>
      <c r="D466" s="32">
        <f>2+3</f>
        <v>5</v>
      </c>
      <c r="E466" s="32">
        <f t="shared" si="27"/>
        <v>7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2">
        <v>2</v>
      </c>
      <c r="W466" s="12">
        <f t="shared" si="29"/>
        <v>5</v>
      </c>
    </row>
    <row r="467" spans="1:23" x14ac:dyDescent="0.2">
      <c r="A467" s="25">
        <v>465</v>
      </c>
      <c r="B467" s="10" t="s">
        <v>1850</v>
      </c>
      <c r="C467" s="32">
        <v>1303</v>
      </c>
      <c r="D467" s="32">
        <v>1000</v>
      </c>
      <c r="E467" s="32">
        <f t="shared" si="27"/>
        <v>2303</v>
      </c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2">
        <v>100</v>
      </c>
      <c r="W467" s="12">
        <f t="shared" si="29"/>
        <v>2203</v>
      </c>
    </row>
    <row r="468" spans="1:23" x14ac:dyDescent="0.2">
      <c r="A468" s="25">
        <v>466</v>
      </c>
      <c r="B468" s="10" t="s">
        <v>1851</v>
      </c>
      <c r="C468" s="32">
        <v>593</v>
      </c>
      <c r="D468" s="32">
        <v>500</v>
      </c>
      <c r="E468" s="32">
        <f t="shared" si="27"/>
        <v>1093</v>
      </c>
      <c r="F468" s="32"/>
      <c r="G468" s="32">
        <f>83</f>
        <v>83</v>
      </c>
      <c r="H468" s="32"/>
      <c r="I468" s="32">
        <f>10</f>
        <v>10</v>
      </c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2">
        <f t="shared" ref="V468:V474" si="30">SUM(F468:U468)</f>
        <v>93</v>
      </c>
      <c r="W468" s="12">
        <f t="shared" si="29"/>
        <v>1000</v>
      </c>
    </row>
    <row r="469" spans="1:23" x14ac:dyDescent="0.2">
      <c r="A469" s="25">
        <v>467</v>
      </c>
      <c r="B469" s="10" t="s">
        <v>1852</v>
      </c>
      <c r="C469" s="32">
        <v>2</v>
      </c>
      <c r="D469" s="32"/>
      <c r="E469" s="32">
        <f t="shared" si="27"/>
        <v>2</v>
      </c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2">
        <f t="shared" si="30"/>
        <v>0</v>
      </c>
      <c r="W469" s="12">
        <f t="shared" si="29"/>
        <v>2</v>
      </c>
    </row>
    <row r="470" spans="1:23" x14ac:dyDescent="0.2">
      <c r="A470" s="25">
        <v>468</v>
      </c>
      <c r="B470" s="10" t="s">
        <v>1853</v>
      </c>
      <c r="C470" s="32">
        <v>0</v>
      </c>
      <c r="D470" s="32">
        <v>1</v>
      </c>
      <c r="E470" s="32">
        <f t="shared" si="27"/>
        <v>1</v>
      </c>
      <c r="F470" s="32"/>
      <c r="G470" s="32"/>
      <c r="H470" s="32"/>
      <c r="I470" s="32">
        <f>1</f>
        <v>1</v>
      </c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2">
        <f t="shared" si="30"/>
        <v>1</v>
      </c>
      <c r="W470" s="12">
        <f t="shared" si="29"/>
        <v>0</v>
      </c>
    </row>
    <row r="471" spans="1:23" x14ac:dyDescent="0.2">
      <c r="A471" s="25">
        <v>469</v>
      </c>
      <c r="B471" s="10" t="s">
        <v>1854</v>
      </c>
      <c r="C471" s="32">
        <v>4</v>
      </c>
      <c r="D471" s="32">
        <v>5</v>
      </c>
      <c r="E471" s="32">
        <f t="shared" si="27"/>
        <v>9</v>
      </c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2">
        <f t="shared" si="30"/>
        <v>0</v>
      </c>
      <c r="W471" s="12">
        <f t="shared" si="29"/>
        <v>9</v>
      </c>
    </row>
    <row r="472" spans="1:23" x14ac:dyDescent="0.2">
      <c r="A472" s="25">
        <v>470</v>
      </c>
      <c r="B472" s="10" t="s">
        <v>1867</v>
      </c>
      <c r="C472" s="32">
        <v>1</v>
      </c>
      <c r="D472" s="32"/>
      <c r="E472" s="32">
        <f t="shared" si="27"/>
        <v>1</v>
      </c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2">
        <f t="shared" si="30"/>
        <v>0</v>
      </c>
      <c r="W472" s="12">
        <f t="shared" si="29"/>
        <v>1</v>
      </c>
    </row>
    <row r="473" spans="1:23" x14ac:dyDescent="0.2">
      <c r="A473" s="25">
        <v>471</v>
      </c>
      <c r="B473" s="10" t="s">
        <v>1855</v>
      </c>
      <c r="C473" s="32">
        <v>2</v>
      </c>
      <c r="D473" s="32">
        <v>1</v>
      </c>
      <c r="E473" s="32">
        <f t="shared" si="27"/>
        <v>3</v>
      </c>
      <c r="F473" s="32"/>
      <c r="G473" s="32"/>
      <c r="H473" s="32"/>
      <c r="I473" s="32"/>
      <c r="J473" s="32"/>
      <c r="K473" s="32">
        <f>1</f>
        <v>1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2">
        <f t="shared" si="30"/>
        <v>1</v>
      </c>
      <c r="W473" s="12">
        <f t="shared" si="29"/>
        <v>2</v>
      </c>
    </row>
    <row r="474" spans="1:23" x14ac:dyDescent="0.2">
      <c r="A474" s="25">
        <v>472</v>
      </c>
      <c r="B474" s="10" t="s">
        <v>1856</v>
      </c>
      <c r="C474" s="32">
        <v>0</v>
      </c>
      <c r="D474" s="32"/>
      <c r="E474" s="32">
        <f t="shared" si="27"/>
        <v>0</v>
      </c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2">
        <f t="shared" si="30"/>
        <v>0</v>
      </c>
      <c r="W474" s="12">
        <f t="shared" si="29"/>
        <v>0</v>
      </c>
    </row>
    <row r="475" spans="1:23" x14ac:dyDescent="0.2">
      <c r="A475" s="25">
        <v>473</v>
      </c>
      <c r="B475" s="10" t="s">
        <v>1857</v>
      </c>
      <c r="C475" s="32">
        <v>3</v>
      </c>
      <c r="D475" s="32">
        <v>11</v>
      </c>
      <c r="E475" s="32">
        <f t="shared" si="27"/>
        <v>14</v>
      </c>
      <c r="F475" s="32"/>
      <c r="G475" s="32">
        <f>1</f>
        <v>1</v>
      </c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2">
        <v>2</v>
      </c>
      <c r="W475" s="12">
        <f t="shared" si="29"/>
        <v>12</v>
      </c>
    </row>
    <row r="476" spans="1:23" x14ac:dyDescent="0.2">
      <c r="A476" s="25">
        <v>474</v>
      </c>
      <c r="C476" s="32">
        <v>2</v>
      </c>
      <c r="D476" s="32"/>
      <c r="E476" s="32">
        <f t="shared" si="27"/>
        <v>2</v>
      </c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2">
        <v>2</v>
      </c>
      <c r="W476" s="12">
        <f t="shared" si="29"/>
        <v>0</v>
      </c>
    </row>
    <row r="477" spans="1:23" x14ac:dyDescent="0.2">
      <c r="A477" s="25">
        <v>475</v>
      </c>
      <c r="B477" s="10" t="s">
        <v>1858</v>
      </c>
      <c r="C477" s="32">
        <v>5</v>
      </c>
      <c r="D477" s="32"/>
      <c r="E477" s="32">
        <f t="shared" si="27"/>
        <v>5</v>
      </c>
      <c r="F477" s="32"/>
      <c r="G477" s="32"/>
      <c r="H477" s="32"/>
      <c r="I477" s="32"/>
      <c r="J477" s="32"/>
      <c r="K477" s="32"/>
      <c r="L477" s="32"/>
      <c r="M477" s="32"/>
      <c r="N477" s="32">
        <f>2</f>
        <v>2</v>
      </c>
      <c r="O477" s="32"/>
      <c r="P477" s="32"/>
      <c r="Q477" s="32"/>
      <c r="R477" s="32"/>
      <c r="S477" s="32"/>
      <c r="T477" s="32"/>
      <c r="U477" s="32">
        <f>1</f>
        <v>1</v>
      </c>
      <c r="V477" s="12">
        <v>4</v>
      </c>
      <c r="W477" s="12">
        <f t="shared" si="29"/>
        <v>1</v>
      </c>
    </row>
    <row r="478" spans="1:23" x14ac:dyDescent="0.2">
      <c r="A478" s="25">
        <v>476</v>
      </c>
      <c r="B478" s="10" t="s">
        <v>1859</v>
      </c>
      <c r="C478" s="32">
        <v>0</v>
      </c>
      <c r="D478" s="32"/>
      <c r="E478" s="32">
        <f t="shared" si="27"/>
        <v>0</v>
      </c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2">
        <f>SUM(F478:U478)</f>
        <v>0</v>
      </c>
      <c r="W478" s="12">
        <f t="shared" si="29"/>
        <v>0</v>
      </c>
    </row>
    <row r="479" spans="1:23" x14ac:dyDescent="0.2">
      <c r="A479" s="25">
        <v>477</v>
      </c>
      <c r="B479" s="10" t="s">
        <v>1860</v>
      </c>
      <c r="C479" s="32">
        <v>4</v>
      </c>
      <c r="D479" s="32"/>
      <c r="E479" s="32">
        <f t="shared" si="27"/>
        <v>4</v>
      </c>
      <c r="F479" s="32">
        <f>1</f>
        <v>1</v>
      </c>
      <c r="G479" s="32"/>
      <c r="H479" s="32"/>
      <c r="I479" s="32"/>
      <c r="J479" s="32">
        <f>1</f>
        <v>1</v>
      </c>
      <c r="K479" s="32"/>
      <c r="L479" s="32"/>
      <c r="M479" s="32">
        <f>1</f>
        <v>1</v>
      </c>
      <c r="N479" s="32"/>
      <c r="O479" s="32"/>
      <c r="P479" s="32">
        <f>1</f>
        <v>1</v>
      </c>
      <c r="Q479" s="32"/>
      <c r="R479" s="32"/>
      <c r="S479" s="32"/>
      <c r="T479" s="32"/>
      <c r="U479" s="32"/>
      <c r="V479" s="12">
        <f>SUM(F479:U479)</f>
        <v>4</v>
      </c>
      <c r="W479" s="12">
        <f t="shared" si="29"/>
        <v>0</v>
      </c>
    </row>
    <row r="480" spans="1:23" x14ac:dyDescent="0.2">
      <c r="A480" s="25">
        <v>478</v>
      </c>
      <c r="B480" s="10" t="s">
        <v>1861</v>
      </c>
      <c r="C480" s="32">
        <v>0</v>
      </c>
      <c r="D480" s="32"/>
      <c r="E480" s="32">
        <f t="shared" si="27"/>
        <v>0</v>
      </c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2">
        <f>SUM(F480:U480)</f>
        <v>0</v>
      </c>
      <c r="W480" s="12">
        <f t="shared" si="29"/>
        <v>0</v>
      </c>
    </row>
    <row r="481" spans="1:23" x14ac:dyDescent="0.2">
      <c r="A481" s="25">
        <v>479</v>
      </c>
      <c r="B481" s="10" t="s">
        <v>1933</v>
      </c>
      <c r="C481" s="32">
        <v>26</v>
      </c>
      <c r="D481" s="32"/>
      <c r="E481" s="32">
        <f t="shared" si="27"/>
        <v>26</v>
      </c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2">
        <v>2</v>
      </c>
      <c r="W481" s="12">
        <f t="shared" si="29"/>
        <v>24</v>
      </c>
    </row>
    <row r="482" spans="1:23" x14ac:dyDescent="0.2">
      <c r="A482" s="25">
        <v>480</v>
      </c>
      <c r="B482" s="10" t="s">
        <v>1899</v>
      </c>
      <c r="C482" s="32">
        <v>9</v>
      </c>
      <c r="D482" s="32"/>
      <c r="E482" s="32">
        <f t="shared" si="27"/>
        <v>9</v>
      </c>
      <c r="F482" s="32"/>
      <c r="G482" s="32"/>
      <c r="H482" s="32"/>
      <c r="I482" s="32">
        <f>1</f>
        <v>1</v>
      </c>
      <c r="J482" s="32"/>
      <c r="K482" s="32"/>
      <c r="L482" s="32">
        <f>2</f>
        <v>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12">
        <f t="shared" ref="V482:V493" si="31">SUM(F482:U482)</f>
        <v>3</v>
      </c>
      <c r="W482" s="12">
        <f t="shared" si="29"/>
        <v>6</v>
      </c>
    </row>
    <row r="483" spans="1:23" x14ac:dyDescent="0.2">
      <c r="A483" s="25">
        <v>481</v>
      </c>
      <c r="B483" s="10" t="s">
        <v>2424</v>
      </c>
      <c r="C483" s="32">
        <v>0</v>
      </c>
      <c r="D483" s="32">
        <v>1</v>
      </c>
      <c r="E483" s="32">
        <f t="shared" si="27"/>
        <v>1</v>
      </c>
      <c r="F483" s="32"/>
      <c r="G483" s="32"/>
      <c r="H483" s="32"/>
      <c r="I483" s="32"/>
      <c r="J483" s="32"/>
      <c r="K483" s="32">
        <v>1</v>
      </c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2">
        <f t="shared" si="31"/>
        <v>1</v>
      </c>
      <c r="W483" s="12">
        <f t="shared" si="29"/>
        <v>0</v>
      </c>
    </row>
    <row r="484" spans="1:23" x14ac:dyDescent="0.2">
      <c r="A484" s="25">
        <v>482</v>
      </c>
      <c r="B484" s="10" t="s">
        <v>2425</v>
      </c>
      <c r="C484" s="32">
        <v>0</v>
      </c>
      <c r="D484" s="32">
        <v>500</v>
      </c>
      <c r="E484" s="32">
        <f t="shared" si="27"/>
        <v>500</v>
      </c>
      <c r="F484" s="32"/>
      <c r="G484" s="32">
        <f>20</f>
        <v>20</v>
      </c>
      <c r="H484" s="32"/>
      <c r="I484" s="32"/>
      <c r="J484" s="32"/>
      <c r="K484" s="32">
        <f>30</f>
        <v>30</v>
      </c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2">
        <v>70</v>
      </c>
      <c r="W484" s="12">
        <f t="shared" si="29"/>
        <v>430</v>
      </c>
    </row>
    <row r="485" spans="1:23" x14ac:dyDescent="0.2">
      <c r="A485" s="25">
        <v>483</v>
      </c>
      <c r="B485" s="10" t="s">
        <v>2426</v>
      </c>
      <c r="C485" s="32">
        <v>0</v>
      </c>
      <c r="D485" s="32">
        <v>3</v>
      </c>
      <c r="E485" s="32">
        <f t="shared" si="27"/>
        <v>3</v>
      </c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2">
        <f t="shared" si="31"/>
        <v>0</v>
      </c>
      <c r="W485" s="12">
        <f t="shared" si="29"/>
        <v>3</v>
      </c>
    </row>
    <row r="486" spans="1:23" x14ac:dyDescent="0.2">
      <c r="A486" s="25">
        <v>484</v>
      </c>
      <c r="B486" s="10" t="s">
        <v>2427</v>
      </c>
      <c r="C486" s="32">
        <v>0</v>
      </c>
      <c r="D486" s="32">
        <v>1</v>
      </c>
      <c r="E486" s="32">
        <f t="shared" si="27"/>
        <v>1</v>
      </c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2">
        <f t="shared" si="31"/>
        <v>0</v>
      </c>
      <c r="W486" s="12">
        <f t="shared" si="29"/>
        <v>1</v>
      </c>
    </row>
    <row r="487" spans="1:23" x14ac:dyDescent="0.2">
      <c r="A487" s="25">
        <v>485</v>
      </c>
      <c r="B487" s="10" t="s">
        <v>2055</v>
      </c>
      <c r="C487" s="32">
        <v>0</v>
      </c>
      <c r="D487" s="32">
        <v>2</v>
      </c>
      <c r="E487" s="32">
        <f t="shared" si="27"/>
        <v>2</v>
      </c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2">
        <f t="shared" si="31"/>
        <v>0</v>
      </c>
      <c r="W487" s="12">
        <f t="shared" si="29"/>
        <v>2</v>
      </c>
    </row>
    <row r="488" spans="1:23" x14ac:dyDescent="0.2">
      <c r="A488" s="25">
        <v>486</v>
      </c>
      <c r="B488" s="10" t="s">
        <v>2428</v>
      </c>
      <c r="C488" s="32">
        <v>0</v>
      </c>
      <c r="D488" s="32">
        <v>3</v>
      </c>
      <c r="E488" s="32">
        <f t="shared" si="27"/>
        <v>3</v>
      </c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2">
        <f t="shared" si="31"/>
        <v>0</v>
      </c>
      <c r="W488" s="12">
        <f t="shared" si="29"/>
        <v>3</v>
      </c>
    </row>
    <row r="489" spans="1:23" x14ac:dyDescent="0.2">
      <c r="A489" s="25">
        <v>487</v>
      </c>
      <c r="B489" s="10" t="s">
        <v>2429</v>
      </c>
      <c r="C489" s="32">
        <v>0</v>
      </c>
      <c r="D489" s="32">
        <v>15</v>
      </c>
      <c r="E489" s="32">
        <f t="shared" si="27"/>
        <v>15</v>
      </c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2">
        <v>10</v>
      </c>
      <c r="W489" s="12">
        <f t="shared" si="29"/>
        <v>5</v>
      </c>
    </row>
    <row r="490" spans="1:23" x14ac:dyDescent="0.2">
      <c r="A490" s="25">
        <v>488</v>
      </c>
      <c r="B490" s="10" t="s">
        <v>2430</v>
      </c>
      <c r="C490" s="32">
        <v>0</v>
      </c>
      <c r="D490" s="32">
        <v>8</v>
      </c>
      <c r="E490" s="32">
        <f t="shared" si="27"/>
        <v>8</v>
      </c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2">
        <f t="shared" si="31"/>
        <v>0</v>
      </c>
      <c r="W490" s="12">
        <f t="shared" si="29"/>
        <v>8</v>
      </c>
    </row>
    <row r="491" spans="1:23" x14ac:dyDescent="0.2">
      <c r="A491" s="25">
        <v>489</v>
      </c>
      <c r="B491" s="10" t="s">
        <v>2431</v>
      </c>
      <c r="C491" s="32">
        <v>0</v>
      </c>
      <c r="D491" s="32">
        <v>2</v>
      </c>
      <c r="E491" s="32">
        <f t="shared" si="27"/>
        <v>2</v>
      </c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2">
        <f t="shared" si="31"/>
        <v>0</v>
      </c>
      <c r="W491" s="12">
        <f t="shared" si="29"/>
        <v>2</v>
      </c>
    </row>
    <row r="492" spans="1:23" x14ac:dyDescent="0.2">
      <c r="A492" s="25">
        <v>490</v>
      </c>
      <c r="B492" s="10" t="s">
        <v>1900</v>
      </c>
      <c r="C492" s="32">
        <v>5</v>
      </c>
      <c r="D492" s="32"/>
      <c r="E492" s="32">
        <f t="shared" si="27"/>
        <v>5</v>
      </c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2">
        <f t="shared" si="31"/>
        <v>0</v>
      </c>
      <c r="W492" s="12">
        <f t="shared" si="29"/>
        <v>5</v>
      </c>
    </row>
    <row r="493" spans="1:23" x14ac:dyDescent="0.2">
      <c r="A493" s="25">
        <v>491</v>
      </c>
      <c r="B493" s="10" t="s">
        <v>1965</v>
      </c>
      <c r="C493" s="32">
        <v>0</v>
      </c>
      <c r="D493" s="32"/>
      <c r="E493" s="32">
        <f t="shared" si="27"/>
        <v>0</v>
      </c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2">
        <f t="shared" si="31"/>
        <v>0</v>
      </c>
      <c r="W493" s="12">
        <f t="shared" si="29"/>
        <v>0</v>
      </c>
    </row>
    <row r="494" spans="1:23" x14ac:dyDescent="0.2">
      <c r="A494" s="25">
        <v>492</v>
      </c>
      <c r="B494" s="10" t="s">
        <v>1977</v>
      </c>
      <c r="C494" s="32">
        <v>54</v>
      </c>
      <c r="D494" s="32"/>
      <c r="E494" s="32">
        <f t="shared" si="27"/>
        <v>54</v>
      </c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2">
        <v>30</v>
      </c>
      <c r="W494" s="12">
        <f t="shared" si="29"/>
        <v>24</v>
      </c>
    </row>
    <row r="495" spans="1:23" x14ac:dyDescent="0.2">
      <c r="A495" s="25">
        <v>493</v>
      </c>
      <c r="B495" s="10" t="s">
        <v>1978</v>
      </c>
      <c r="C495" s="32">
        <v>157</v>
      </c>
      <c r="D495" s="32"/>
      <c r="E495" s="32">
        <f t="shared" si="27"/>
        <v>157</v>
      </c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2">
        <v>40</v>
      </c>
      <c r="W495" s="12">
        <f t="shared" si="29"/>
        <v>117</v>
      </c>
    </row>
    <row r="496" spans="1:23" x14ac:dyDescent="0.2">
      <c r="A496" s="25">
        <v>494</v>
      </c>
      <c r="B496" s="10" t="s">
        <v>1979</v>
      </c>
      <c r="C496" s="32">
        <v>30</v>
      </c>
      <c r="D496" s="32"/>
      <c r="E496" s="32">
        <f t="shared" si="27"/>
        <v>30</v>
      </c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2">
        <f t="shared" ref="V496:V512" si="32">SUM(F496:U496)</f>
        <v>0</v>
      </c>
      <c r="W496" s="12">
        <f t="shared" si="29"/>
        <v>30</v>
      </c>
    </row>
    <row r="497" spans="1:23" x14ac:dyDescent="0.2">
      <c r="A497" s="25">
        <v>495</v>
      </c>
      <c r="B497" s="10" t="s">
        <v>2045</v>
      </c>
      <c r="C497" s="32">
        <v>0</v>
      </c>
      <c r="D497" s="32"/>
      <c r="E497" s="32">
        <f t="shared" si="27"/>
        <v>0</v>
      </c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2">
        <f t="shared" si="32"/>
        <v>0</v>
      </c>
      <c r="W497" s="12">
        <f t="shared" si="29"/>
        <v>0</v>
      </c>
    </row>
    <row r="498" spans="1:23" x14ac:dyDescent="0.2">
      <c r="A498" s="25">
        <v>496</v>
      </c>
      <c r="B498" s="31" t="s">
        <v>2046</v>
      </c>
      <c r="C498" s="32">
        <v>0</v>
      </c>
      <c r="D498" s="32">
        <v>1</v>
      </c>
      <c r="E498" s="32">
        <f t="shared" si="27"/>
        <v>1</v>
      </c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2">
        <f t="shared" si="32"/>
        <v>0</v>
      </c>
      <c r="W498" s="12">
        <f t="shared" si="29"/>
        <v>1</v>
      </c>
    </row>
    <row r="499" spans="1:23" x14ac:dyDescent="0.2">
      <c r="A499" s="25">
        <v>497</v>
      </c>
      <c r="B499" s="10" t="s">
        <v>2047</v>
      </c>
      <c r="C499" s="32">
        <v>5</v>
      </c>
      <c r="D499" s="32">
        <v>4</v>
      </c>
      <c r="E499" s="32">
        <f t="shared" si="27"/>
        <v>9</v>
      </c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2">
        <f t="shared" si="32"/>
        <v>0</v>
      </c>
      <c r="W499" s="12">
        <f t="shared" si="29"/>
        <v>9</v>
      </c>
    </row>
    <row r="500" spans="1:23" x14ac:dyDescent="0.2">
      <c r="A500" s="25">
        <v>498</v>
      </c>
      <c r="B500" s="10" t="s">
        <v>2048</v>
      </c>
      <c r="C500" s="32">
        <v>6</v>
      </c>
      <c r="D500" s="32">
        <v>1</v>
      </c>
      <c r="E500" s="32">
        <f t="shared" si="27"/>
        <v>7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2">
        <f t="shared" si="32"/>
        <v>0</v>
      </c>
      <c r="W500" s="12">
        <f t="shared" si="29"/>
        <v>7</v>
      </c>
    </row>
    <row r="501" spans="1:23" x14ac:dyDescent="0.2">
      <c r="A501" s="25">
        <v>499</v>
      </c>
      <c r="B501" s="31" t="s">
        <v>2049</v>
      </c>
      <c r="C501" s="32">
        <v>1</v>
      </c>
      <c r="D501" s="32"/>
      <c r="E501" s="32">
        <f t="shared" si="27"/>
        <v>1</v>
      </c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2">
        <f t="shared" si="32"/>
        <v>0</v>
      </c>
      <c r="W501" s="12">
        <f t="shared" si="29"/>
        <v>1</v>
      </c>
    </row>
    <row r="502" spans="1:23" x14ac:dyDescent="0.2">
      <c r="A502" s="25">
        <v>500</v>
      </c>
      <c r="B502" s="31" t="s">
        <v>2050</v>
      </c>
      <c r="C502" s="32">
        <v>1</v>
      </c>
      <c r="D502" s="32"/>
      <c r="E502" s="32">
        <f t="shared" si="27"/>
        <v>1</v>
      </c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2">
        <f t="shared" si="32"/>
        <v>0</v>
      </c>
      <c r="W502" s="12">
        <f t="shared" si="29"/>
        <v>1</v>
      </c>
    </row>
    <row r="503" spans="1:23" x14ac:dyDescent="0.2">
      <c r="A503" s="25">
        <v>501</v>
      </c>
      <c r="B503" s="31" t="s">
        <v>2051</v>
      </c>
      <c r="C503" s="32">
        <v>0</v>
      </c>
      <c r="D503" s="32"/>
      <c r="E503" s="32">
        <f t="shared" si="27"/>
        <v>0</v>
      </c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2">
        <f t="shared" si="32"/>
        <v>0</v>
      </c>
      <c r="W503" s="12">
        <f t="shared" si="29"/>
        <v>0</v>
      </c>
    </row>
    <row r="504" spans="1:23" x14ac:dyDescent="0.2">
      <c r="A504" s="25">
        <v>502</v>
      </c>
      <c r="B504" s="31" t="s">
        <v>2052</v>
      </c>
      <c r="C504" s="32">
        <v>5</v>
      </c>
      <c r="D504" s="32"/>
      <c r="E504" s="32">
        <f t="shared" si="27"/>
        <v>5</v>
      </c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2">
        <f t="shared" si="32"/>
        <v>0</v>
      </c>
      <c r="W504" s="12">
        <f t="shared" si="29"/>
        <v>5</v>
      </c>
    </row>
    <row r="505" spans="1:23" x14ac:dyDescent="0.2">
      <c r="A505" s="25">
        <v>503</v>
      </c>
      <c r="B505" s="31" t="s">
        <v>2108</v>
      </c>
      <c r="C505" s="32">
        <v>1</v>
      </c>
      <c r="D505" s="32">
        <v>1</v>
      </c>
      <c r="E505" s="32">
        <f t="shared" si="27"/>
        <v>2</v>
      </c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2">
        <f t="shared" si="32"/>
        <v>0</v>
      </c>
      <c r="W505" s="12">
        <f t="shared" si="29"/>
        <v>2</v>
      </c>
    </row>
    <row r="506" spans="1:23" x14ac:dyDescent="0.2">
      <c r="A506" s="25">
        <v>504</v>
      </c>
      <c r="B506" s="31" t="s">
        <v>2053</v>
      </c>
      <c r="C506" s="32">
        <v>0</v>
      </c>
      <c r="D506" s="32"/>
      <c r="E506" s="32">
        <f t="shared" si="27"/>
        <v>0</v>
      </c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2">
        <f t="shared" si="32"/>
        <v>0</v>
      </c>
      <c r="W506" s="12">
        <f t="shared" si="29"/>
        <v>0</v>
      </c>
    </row>
    <row r="507" spans="1:23" x14ac:dyDescent="0.2">
      <c r="A507" s="25">
        <v>505</v>
      </c>
      <c r="B507" s="31" t="s">
        <v>2054</v>
      </c>
      <c r="C507" s="32">
        <v>3</v>
      </c>
      <c r="D507" s="32"/>
      <c r="E507" s="32">
        <f t="shared" si="27"/>
        <v>3</v>
      </c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2">
        <f t="shared" si="32"/>
        <v>0</v>
      </c>
      <c r="W507" s="12">
        <f t="shared" si="29"/>
        <v>3</v>
      </c>
    </row>
    <row r="508" spans="1:23" x14ac:dyDescent="0.2">
      <c r="A508" s="25">
        <v>506</v>
      </c>
      <c r="B508" s="31" t="s">
        <v>2055</v>
      </c>
      <c r="C508" s="32">
        <v>2</v>
      </c>
      <c r="D508" s="32"/>
      <c r="E508" s="32">
        <f t="shared" si="27"/>
        <v>2</v>
      </c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2">
        <f t="shared" si="32"/>
        <v>0</v>
      </c>
      <c r="W508" s="12">
        <f t="shared" si="29"/>
        <v>2</v>
      </c>
    </row>
    <row r="509" spans="1:23" x14ac:dyDescent="0.2">
      <c r="A509" s="25">
        <v>507</v>
      </c>
      <c r="B509" s="10" t="s">
        <v>2056</v>
      </c>
      <c r="C509" s="32">
        <v>0</v>
      </c>
      <c r="D509" s="32"/>
      <c r="E509" s="32">
        <f t="shared" si="27"/>
        <v>0</v>
      </c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2">
        <f t="shared" si="32"/>
        <v>0</v>
      </c>
      <c r="W509" s="12">
        <f t="shared" si="29"/>
        <v>0</v>
      </c>
    </row>
    <row r="510" spans="1:23" x14ac:dyDescent="0.2">
      <c r="A510" s="25">
        <v>508</v>
      </c>
      <c r="B510" s="31" t="s">
        <v>2057</v>
      </c>
      <c r="C510" s="32">
        <v>5</v>
      </c>
      <c r="D510" s="32"/>
      <c r="E510" s="32">
        <f t="shared" si="27"/>
        <v>5</v>
      </c>
      <c r="F510" s="32"/>
      <c r="G510" s="32"/>
      <c r="H510" s="32"/>
      <c r="I510" s="32">
        <f>1</f>
        <v>1</v>
      </c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2">
        <f t="shared" si="32"/>
        <v>1</v>
      </c>
      <c r="W510" s="12">
        <f t="shared" si="29"/>
        <v>4</v>
      </c>
    </row>
    <row r="511" spans="1:23" x14ac:dyDescent="0.2">
      <c r="A511" s="25">
        <v>509</v>
      </c>
      <c r="B511" s="31" t="s">
        <v>2101</v>
      </c>
      <c r="C511" s="32">
        <v>7</v>
      </c>
      <c r="D511" s="32"/>
      <c r="E511" s="32">
        <f t="shared" si="27"/>
        <v>7</v>
      </c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2">
        <f t="shared" si="32"/>
        <v>0</v>
      </c>
      <c r="W511" s="12">
        <f t="shared" si="29"/>
        <v>7</v>
      </c>
    </row>
    <row r="512" spans="1:23" x14ac:dyDescent="0.2">
      <c r="A512" s="25">
        <v>510</v>
      </c>
      <c r="B512" s="31" t="s">
        <v>2058</v>
      </c>
      <c r="C512" s="32">
        <v>0</v>
      </c>
      <c r="D512" s="32"/>
      <c r="E512" s="32">
        <f t="shared" si="27"/>
        <v>0</v>
      </c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2">
        <f t="shared" si="32"/>
        <v>0</v>
      </c>
      <c r="W512" s="12">
        <f t="shared" si="29"/>
        <v>0</v>
      </c>
    </row>
    <row r="513" spans="1:23" x14ac:dyDescent="0.2">
      <c r="A513" s="25">
        <v>511</v>
      </c>
      <c r="B513" s="31" t="s">
        <v>2059</v>
      </c>
      <c r="C513" s="32">
        <v>3</v>
      </c>
      <c r="D513" s="32">
        <v>4</v>
      </c>
      <c r="E513" s="32">
        <f t="shared" si="27"/>
        <v>7</v>
      </c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2">
        <v>1</v>
      </c>
      <c r="W513" s="12">
        <f t="shared" si="29"/>
        <v>6</v>
      </c>
    </row>
    <row r="514" spans="1:23" x14ac:dyDescent="0.2">
      <c r="A514" s="25">
        <v>512</v>
      </c>
      <c r="B514" s="31" t="s">
        <v>2060</v>
      </c>
      <c r="C514" s="32">
        <v>4</v>
      </c>
      <c r="D514" s="32">
        <v>8</v>
      </c>
      <c r="E514" s="32">
        <f t="shared" ref="E514:E551" si="33">C514+D514</f>
        <v>12</v>
      </c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2">
        <v>5</v>
      </c>
      <c r="W514" s="12">
        <f t="shared" ref="W514:W551" si="34">E514-V514</f>
        <v>7</v>
      </c>
    </row>
    <row r="515" spans="1:23" x14ac:dyDescent="0.2">
      <c r="A515" s="25">
        <v>513</v>
      </c>
      <c r="B515" s="31" t="s">
        <v>2061</v>
      </c>
      <c r="C515" s="32">
        <v>0</v>
      </c>
      <c r="D515" s="32"/>
      <c r="E515" s="32">
        <f t="shared" si="33"/>
        <v>0</v>
      </c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2">
        <f t="shared" ref="V515:V551" si="35">SUM(F515:U515)</f>
        <v>0</v>
      </c>
      <c r="W515" s="12">
        <f t="shared" si="34"/>
        <v>0</v>
      </c>
    </row>
    <row r="516" spans="1:23" x14ac:dyDescent="0.2">
      <c r="A516" s="25">
        <v>514</v>
      </c>
      <c r="B516" s="31" t="s">
        <v>2062</v>
      </c>
      <c r="C516" s="32">
        <v>10</v>
      </c>
      <c r="D516" s="32"/>
      <c r="E516" s="32">
        <f t="shared" si="33"/>
        <v>10</v>
      </c>
      <c r="F516" s="32"/>
      <c r="G516" s="32">
        <f>1</f>
        <v>1</v>
      </c>
      <c r="H516" s="32">
        <f>1</f>
        <v>1</v>
      </c>
      <c r="I516" s="32">
        <f>1</f>
        <v>1</v>
      </c>
      <c r="J516" s="32"/>
      <c r="K516" s="32"/>
      <c r="L516" s="32"/>
      <c r="M516" s="32">
        <f>1</f>
        <v>1</v>
      </c>
      <c r="N516" s="32"/>
      <c r="O516" s="32"/>
      <c r="P516" s="32"/>
      <c r="Q516" s="32"/>
      <c r="R516" s="32"/>
      <c r="S516" s="32">
        <f>1</f>
        <v>1</v>
      </c>
      <c r="T516" s="32"/>
      <c r="U516" s="32"/>
      <c r="V516" s="12">
        <v>5</v>
      </c>
      <c r="W516" s="12">
        <f t="shared" si="34"/>
        <v>5</v>
      </c>
    </row>
    <row r="517" spans="1:23" x14ac:dyDescent="0.2">
      <c r="A517" s="25">
        <v>515</v>
      </c>
      <c r="B517" s="31" t="s">
        <v>2063</v>
      </c>
      <c r="C517" s="32">
        <v>6</v>
      </c>
      <c r="D517" s="32">
        <v>5</v>
      </c>
      <c r="E517" s="32">
        <f t="shared" si="33"/>
        <v>11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2">
        <v>1</v>
      </c>
      <c r="W517" s="12">
        <f t="shared" si="34"/>
        <v>10</v>
      </c>
    </row>
    <row r="518" spans="1:23" x14ac:dyDescent="0.2">
      <c r="A518" s="25">
        <v>516</v>
      </c>
      <c r="B518" s="31" t="s">
        <v>2064</v>
      </c>
      <c r="C518" s="32">
        <v>8</v>
      </c>
      <c r="D518" s="32">
        <v>5</v>
      </c>
      <c r="E518" s="32">
        <f t="shared" si="33"/>
        <v>13</v>
      </c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2">
        <f t="shared" si="35"/>
        <v>0</v>
      </c>
      <c r="W518" s="12">
        <f t="shared" si="34"/>
        <v>13</v>
      </c>
    </row>
    <row r="519" spans="1:23" x14ac:dyDescent="0.2">
      <c r="A519" s="25">
        <v>517</v>
      </c>
      <c r="B519" s="31" t="s">
        <v>2065</v>
      </c>
      <c r="C519" s="32">
        <v>2</v>
      </c>
      <c r="D519" s="32"/>
      <c r="E519" s="32">
        <f t="shared" si="33"/>
        <v>2</v>
      </c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2">
        <f t="shared" si="35"/>
        <v>0</v>
      </c>
      <c r="W519" s="12">
        <f t="shared" si="34"/>
        <v>2</v>
      </c>
    </row>
    <row r="520" spans="1:23" x14ac:dyDescent="0.2">
      <c r="A520" s="25">
        <v>518</v>
      </c>
      <c r="B520" s="10" t="s">
        <v>2066</v>
      </c>
      <c r="C520" s="32">
        <v>5</v>
      </c>
      <c r="D520" s="32"/>
      <c r="E520" s="32">
        <f t="shared" si="33"/>
        <v>5</v>
      </c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2">
        <f t="shared" si="35"/>
        <v>0</v>
      </c>
      <c r="W520" s="12">
        <f t="shared" si="34"/>
        <v>5</v>
      </c>
    </row>
    <row r="521" spans="1:23" x14ac:dyDescent="0.2">
      <c r="A521" s="25">
        <v>519</v>
      </c>
      <c r="B521" s="10" t="s">
        <v>2067</v>
      </c>
      <c r="C521" s="32">
        <v>7</v>
      </c>
      <c r="D521" s="32"/>
      <c r="E521" s="32">
        <f t="shared" si="33"/>
        <v>7</v>
      </c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2">
        <f t="shared" si="35"/>
        <v>0</v>
      </c>
      <c r="W521" s="12">
        <f t="shared" si="34"/>
        <v>7</v>
      </c>
    </row>
    <row r="522" spans="1:23" x14ac:dyDescent="0.2">
      <c r="A522" s="25">
        <v>520</v>
      </c>
      <c r="B522" s="10" t="s">
        <v>2068</v>
      </c>
      <c r="C522" s="32">
        <v>15</v>
      </c>
      <c r="D522" s="32"/>
      <c r="E522" s="32">
        <f t="shared" si="33"/>
        <v>15</v>
      </c>
      <c r="F522" s="32">
        <f>2</f>
        <v>2</v>
      </c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2">
        <f t="shared" si="35"/>
        <v>2</v>
      </c>
      <c r="W522" s="12">
        <f t="shared" si="34"/>
        <v>13</v>
      </c>
    </row>
    <row r="523" spans="1:23" x14ac:dyDescent="0.2">
      <c r="A523" s="25">
        <v>521</v>
      </c>
      <c r="B523" s="10" t="s">
        <v>2069</v>
      </c>
      <c r="C523" s="32">
        <v>13</v>
      </c>
      <c r="D523" s="32"/>
      <c r="E523" s="32">
        <f t="shared" si="33"/>
        <v>13</v>
      </c>
      <c r="F523" s="32">
        <f>4</f>
        <v>4</v>
      </c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2">
        <f t="shared" si="35"/>
        <v>4</v>
      </c>
      <c r="W523" s="12">
        <f t="shared" si="34"/>
        <v>9</v>
      </c>
    </row>
    <row r="524" spans="1:23" x14ac:dyDescent="0.2">
      <c r="A524" s="25">
        <v>522</v>
      </c>
      <c r="B524" s="31" t="s">
        <v>2070</v>
      </c>
      <c r="C524" s="32">
        <v>0</v>
      </c>
      <c r="D524" s="32"/>
      <c r="E524" s="32">
        <f t="shared" si="33"/>
        <v>0</v>
      </c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2">
        <f t="shared" si="35"/>
        <v>0</v>
      </c>
      <c r="W524" s="12">
        <f t="shared" si="34"/>
        <v>0</v>
      </c>
    </row>
    <row r="525" spans="1:23" x14ac:dyDescent="0.2">
      <c r="A525" s="25">
        <v>523</v>
      </c>
      <c r="B525" s="31" t="s">
        <v>2071</v>
      </c>
      <c r="C525" s="32">
        <v>0</v>
      </c>
      <c r="D525" s="32"/>
      <c r="E525" s="32">
        <f t="shared" si="33"/>
        <v>0</v>
      </c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2">
        <f t="shared" si="35"/>
        <v>0</v>
      </c>
      <c r="W525" s="12">
        <f t="shared" si="34"/>
        <v>0</v>
      </c>
    </row>
    <row r="526" spans="1:23" x14ac:dyDescent="0.2">
      <c r="A526" s="25">
        <v>524</v>
      </c>
      <c r="B526" s="31" t="s">
        <v>2072</v>
      </c>
      <c r="C526" s="32">
        <v>12</v>
      </c>
      <c r="D526" s="32"/>
      <c r="E526" s="32">
        <f t="shared" si="33"/>
        <v>12</v>
      </c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2">
        <v>1</v>
      </c>
      <c r="W526" s="12">
        <f t="shared" si="34"/>
        <v>11</v>
      </c>
    </row>
    <row r="527" spans="1:23" x14ac:dyDescent="0.2">
      <c r="A527" s="25">
        <v>525</v>
      </c>
      <c r="B527" s="31" t="s">
        <v>2073</v>
      </c>
      <c r="C527" s="32">
        <v>0</v>
      </c>
      <c r="D527" s="32"/>
      <c r="E527" s="32">
        <f t="shared" si="33"/>
        <v>0</v>
      </c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2">
        <f t="shared" si="35"/>
        <v>0</v>
      </c>
      <c r="W527" s="12">
        <f t="shared" si="34"/>
        <v>0</v>
      </c>
    </row>
    <row r="528" spans="1:23" x14ac:dyDescent="0.2">
      <c r="A528" s="25">
        <v>526</v>
      </c>
      <c r="B528" s="31" t="s">
        <v>2074</v>
      </c>
      <c r="C528" s="32">
        <v>1</v>
      </c>
      <c r="D528" s="32"/>
      <c r="E528" s="32">
        <f t="shared" si="33"/>
        <v>1</v>
      </c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2">
        <f t="shared" si="35"/>
        <v>0</v>
      </c>
      <c r="W528" s="12">
        <f>E528-V528</f>
        <v>1</v>
      </c>
    </row>
    <row r="529" spans="1:23" x14ac:dyDescent="0.2">
      <c r="A529" s="25">
        <v>527</v>
      </c>
      <c r="B529" s="31" t="s">
        <v>2075</v>
      </c>
      <c r="C529" s="32">
        <v>0</v>
      </c>
      <c r="D529" s="32"/>
      <c r="E529" s="32">
        <f t="shared" si="33"/>
        <v>0</v>
      </c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2">
        <f t="shared" si="35"/>
        <v>0</v>
      </c>
      <c r="W529" s="12">
        <f t="shared" si="34"/>
        <v>0</v>
      </c>
    </row>
    <row r="530" spans="1:23" x14ac:dyDescent="0.2">
      <c r="A530" s="25">
        <v>528</v>
      </c>
      <c r="B530" s="31" t="s">
        <v>2076</v>
      </c>
      <c r="C530" s="32">
        <v>3</v>
      </c>
      <c r="D530" s="32"/>
      <c r="E530" s="32">
        <f t="shared" si="33"/>
        <v>3</v>
      </c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2">
        <f t="shared" si="35"/>
        <v>0</v>
      </c>
      <c r="W530" s="12">
        <f t="shared" si="34"/>
        <v>3</v>
      </c>
    </row>
    <row r="531" spans="1:23" x14ac:dyDescent="0.2">
      <c r="A531" s="25">
        <v>529</v>
      </c>
      <c r="B531" s="31" t="s">
        <v>2077</v>
      </c>
      <c r="C531" s="32">
        <v>1</v>
      </c>
      <c r="D531" s="32"/>
      <c r="E531" s="32">
        <f t="shared" si="33"/>
        <v>1</v>
      </c>
      <c r="F531" s="32">
        <v>1</v>
      </c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2">
        <f t="shared" si="35"/>
        <v>1</v>
      </c>
      <c r="W531" s="12">
        <f t="shared" si="34"/>
        <v>0</v>
      </c>
    </row>
    <row r="532" spans="1:23" x14ac:dyDescent="0.2">
      <c r="A532" s="25">
        <v>530</v>
      </c>
      <c r="B532" s="31" t="s">
        <v>2078</v>
      </c>
      <c r="C532" s="32">
        <v>1</v>
      </c>
      <c r="D532" s="32"/>
      <c r="E532" s="32">
        <f t="shared" si="33"/>
        <v>1</v>
      </c>
      <c r="F532" s="32"/>
      <c r="G532" s="32">
        <v>1</v>
      </c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2">
        <f t="shared" si="35"/>
        <v>1</v>
      </c>
      <c r="W532" s="12">
        <f t="shared" si="34"/>
        <v>0</v>
      </c>
    </row>
    <row r="533" spans="1:23" x14ac:dyDescent="0.2">
      <c r="A533" s="25">
        <v>531</v>
      </c>
      <c r="B533" s="31" t="s">
        <v>2079</v>
      </c>
      <c r="C533" s="32">
        <v>2</v>
      </c>
      <c r="D533" s="32"/>
      <c r="E533" s="32">
        <f t="shared" si="33"/>
        <v>2</v>
      </c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2">
        <v>2</v>
      </c>
      <c r="W533" s="12">
        <f t="shared" si="34"/>
        <v>0</v>
      </c>
    </row>
    <row r="534" spans="1:23" x14ac:dyDescent="0.2">
      <c r="A534" s="25">
        <v>532</v>
      </c>
      <c r="B534" s="31" t="s">
        <v>2080</v>
      </c>
      <c r="C534" s="32">
        <v>7</v>
      </c>
      <c r="D534" s="32"/>
      <c r="E534" s="32">
        <f t="shared" si="33"/>
        <v>7</v>
      </c>
      <c r="F534" s="32"/>
      <c r="G534" s="32">
        <f>1</f>
        <v>1</v>
      </c>
      <c r="H534" s="32"/>
      <c r="I534" s="32">
        <f>1</f>
        <v>1</v>
      </c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2">
        <f t="shared" si="35"/>
        <v>2</v>
      </c>
      <c r="W534" s="12">
        <f t="shared" si="34"/>
        <v>5</v>
      </c>
    </row>
    <row r="535" spans="1:23" x14ac:dyDescent="0.2">
      <c r="A535" s="25">
        <v>533</v>
      </c>
      <c r="B535" s="31" t="s">
        <v>2081</v>
      </c>
      <c r="C535" s="32">
        <v>3</v>
      </c>
      <c r="D535" s="32"/>
      <c r="E535" s="32">
        <f t="shared" si="33"/>
        <v>3</v>
      </c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2">
        <v>1</v>
      </c>
      <c r="W535" s="12">
        <f t="shared" si="34"/>
        <v>2</v>
      </c>
    </row>
    <row r="536" spans="1:23" x14ac:dyDescent="0.2">
      <c r="A536" s="25">
        <v>534</v>
      </c>
      <c r="B536" s="31" t="s">
        <v>2082</v>
      </c>
      <c r="C536" s="32">
        <v>1</v>
      </c>
      <c r="D536" s="32"/>
      <c r="E536" s="32">
        <f t="shared" si="33"/>
        <v>1</v>
      </c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2">
        <f t="shared" si="35"/>
        <v>0</v>
      </c>
      <c r="W536" s="12">
        <f t="shared" si="34"/>
        <v>1</v>
      </c>
    </row>
    <row r="537" spans="1:23" x14ac:dyDescent="0.2">
      <c r="A537" s="25">
        <v>535</v>
      </c>
      <c r="B537" s="31" t="s">
        <v>2083</v>
      </c>
      <c r="C537" s="32">
        <v>0</v>
      </c>
      <c r="D537" s="32"/>
      <c r="E537" s="32">
        <f t="shared" si="33"/>
        <v>0</v>
      </c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2">
        <f t="shared" si="35"/>
        <v>0</v>
      </c>
      <c r="W537" s="12">
        <f t="shared" si="34"/>
        <v>0</v>
      </c>
    </row>
    <row r="538" spans="1:23" x14ac:dyDescent="0.2">
      <c r="A538" s="25">
        <v>536</v>
      </c>
      <c r="B538" s="31" t="s">
        <v>2084</v>
      </c>
      <c r="C538" s="32">
        <v>0</v>
      </c>
      <c r="D538" s="32"/>
      <c r="E538" s="32">
        <f t="shared" si="33"/>
        <v>0</v>
      </c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2">
        <f t="shared" si="35"/>
        <v>0</v>
      </c>
      <c r="W538" s="12">
        <f t="shared" si="34"/>
        <v>0</v>
      </c>
    </row>
    <row r="539" spans="1:23" x14ac:dyDescent="0.2">
      <c r="A539" s="25">
        <v>537</v>
      </c>
      <c r="B539" s="31" t="s">
        <v>2085</v>
      </c>
      <c r="C539" s="32">
        <v>1</v>
      </c>
      <c r="D539" s="32"/>
      <c r="E539" s="32">
        <f t="shared" si="33"/>
        <v>1</v>
      </c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2">
        <f t="shared" si="35"/>
        <v>0</v>
      </c>
      <c r="W539" s="12">
        <f t="shared" si="34"/>
        <v>1</v>
      </c>
    </row>
    <row r="540" spans="1:23" x14ac:dyDescent="0.2">
      <c r="A540" s="25">
        <v>538</v>
      </c>
      <c r="B540" s="31" t="s">
        <v>2086</v>
      </c>
      <c r="C540" s="32">
        <v>50</v>
      </c>
      <c r="D540" s="32"/>
      <c r="E540" s="32">
        <f t="shared" si="33"/>
        <v>50</v>
      </c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2">
        <f t="shared" si="35"/>
        <v>0</v>
      </c>
      <c r="W540" s="12">
        <f t="shared" si="34"/>
        <v>50</v>
      </c>
    </row>
    <row r="541" spans="1:23" x14ac:dyDescent="0.2">
      <c r="A541" s="25">
        <v>539</v>
      </c>
      <c r="B541" s="31" t="s">
        <v>2087</v>
      </c>
      <c r="C541" s="32">
        <v>2</v>
      </c>
      <c r="D541" s="32"/>
      <c r="E541" s="32">
        <f t="shared" si="33"/>
        <v>2</v>
      </c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2">
        <f t="shared" si="35"/>
        <v>0</v>
      </c>
      <c r="W541" s="12">
        <f t="shared" si="34"/>
        <v>2</v>
      </c>
    </row>
    <row r="542" spans="1:23" x14ac:dyDescent="0.2">
      <c r="A542" s="25">
        <v>540</v>
      </c>
      <c r="B542" s="10" t="s">
        <v>2088</v>
      </c>
      <c r="C542" s="32">
        <v>6</v>
      </c>
      <c r="D542" s="32"/>
      <c r="E542" s="32">
        <f t="shared" si="33"/>
        <v>6</v>
      </c>
      <c r="F542" s="32">
        <f>1</f>
        <v>1</v>
      </c>
      <c r="G542" s="32">
        <f>2</f>
        <v>2</v>
      </c>
      <c r="H542" s="32">
        <f>1</f>
        <v>1</v>
      </c>
      <c r="I542" s="32"/>
      <c r="J542" s="32"/>
      <c r="K542" s="32">
        <f>1</f>
        <v>1</v>
      </c>
      <c r="L542" s="32">
        <f>1</f>
        <v>1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12">
        <f t="shared" si="35"/>
        <v>6</v>
      </c>
      <c r="W542" s="12">
        <f t="shared" si="34"/>
        <v>0</v>
      </c>
    </row>
    <row r="543" spans="1:23" x14ac:dyDescent="0.2">
      <c r="A543" s="25">
        <v>541</v>
      </c>
      <c r="B543" s="10" t="s">
        <v>2089</v>
      </c>
      <c r="C543" s="32">
        <v>0</v>
      </c>
      <c r="D543" s="32"/>
      <c r="E543" s="32">
        <f t="shared" si="33"/>
        <v>0</v>
      </c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2">
        <f t="shared" si="35"/>
        <v>0</v>
      </c>
      <c r="W543" s="12">
        <f t="shared" si="34"/>
        <v>0</v>
      </c>
    </row>
    <row r="544" spans="1:23" x14ac:dyDescent="0.2">
      <c r="A544" s="25">
        <v>542</v>
      </c>
      <c r="B544" s="31" t="s">
        <v>2090</v>
      </c>
      <c r="C544" s="32">
        <v>1</v>
      </c>
      <c r="D544" s="32"/>
      <c r="E544" s="32">
        <f t="shared" si="33"/>
        <v>1</v>
      </c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>
        <f>1</f>
        <v>1</v>
      </c>
      <c r="R544" s="32"/>
      <c r="S544" s="32"/>
      <c r="T544" s="32"/>
      <c r="U544" s="32"/>
      <c r="V544" s="12">
        <f t="shared" si="35"/>
        <v>1</v>
      </c>
      <c r="W544" s="12">
        <f t="shared" si="34"/>
        <v>0</v>
      </c>
    </row>
    <row r="545" spans="1:23" x14ac:dyDescent="0.2">
      <c r="A545" s="25">
        <v>543</v>
      </c>
      <c r="B545" s="31" t="s">
        <v>2102</v>
      </c>
      <c r="C545" s="32">
        <v>20</v>
      </c>
      <c r="D545" s="32"/>
      <c r="E545" s="32">
        <f t="shared" si="33"/>
        <v>20</v>
      </c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2">
        <f t="shared" si="35"/>
        <v>0</v>
      </c>
      <c r="W545" s="12">
        <f t="shared" si="34"/>
        <v>20</v>
      </c>
    </row>
    <row r="546" spans="1:23" x14ac:dyDescent="0.2">
      <c r="A546" s="25">
        <v>544</v>
      </c>
      <c r="B546" s="31" t="s">
        <v>2103</v>
      </c>
      <c r="C546" s="32">
        <v>10</v>
      </c>
      <c r="D546" s="32"/>
      <c r="E546" s="32">
        <f t="shared" si="33"/>
        <v>10</v>
      </c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2">
        <f t="shared" si="35"/>
        <v>0</v>
      </c>
      <c r="W546" s="12">
        <f t="shared" si="34"/>
        <v>10</v>
      </c>
    </row>
    <row r="547" spans="1:23" x14ac:dyDescent="0.2">
      <c r="A547" s="25">
        <v>545</v>
      </c>
      <c r="B547" s="31" t="s">
        <v>2104</v>
      </c>
      <c r="C547" s="32">
        <v>1</v>
      </c>
      <c r="D547" s="32"/>
      <c r="E547" s="32">
        <f t="shared" si="33"/>
        <v>1</v>
      </c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2">
        <f t="shared" si="35"/>
        <v>0</v>
      </c>
      <c r="W547" s="12">
        <f t="shared" si="34"/>
        <v>1</v>
      </c>
    </row>
    <row r="548" spans="1:23" x14ac:dyDescent="0.2">
      <c r="A548" s="25">
        <v>546</v>
      </c>
      <c r="B548" s="31" t="s">
        <v>2432</v>
      </c>
      <c r="C548" s="32">
        <v>0</v>
      </c>
      <c r="D548" s="33">
        <v>2</v>
      </c>
      <c r="E548" s="32">
        <f t="shared" si="33"/>
        <v>2</v>
      </c>
      <c r="F548" s="33"/>
      <c r="G548" s="33">
        <f>2</f>
        <v>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12">
        <f t="shared" si="35"/>
        <v>2</v>
      </c>
      <c r="W548" s="12">
        <f t="shared" si="34"/>
        <v>0</v>
      </c>
    </row>
    <row r="549" spans="1:23" x14ac:dyDescent="0.2">
      <c r="A549" s="25">
        <v>547</v>
      </c>
      <c r="B549" s="31" t="s">
        <v>2433</v>
      </c>
      <c r="C549" s="32">
        <v>0</v>
      </c>
      <c r="D549" s="33">
        <v>5</v>
      </c>
      <c r="E549" s="32">
        <f t="shared" si="33"/>
        <v>5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12">
        <f t="shared" si="35"/>
        <v>0</v>
      </c>
      <c r="W549" s="12">
        <f t="shared" si="34"/>
        <v>5</v>
      </c>
    </row>
    <row r="550" spans="1:23" x14ac:dyDescent="0.2">
      <c r="A550" s="25">
        <v>548</v>
      </c>
      <c r="B550" s="31" t="s">
        <v>2434</v>
      </c>
      <c r="C550" s="32">
        <v>0</v>
      </c>
      <c r="D550" s="33">
        <v>6</v>
      </c>
      <c r="E550" s="32">
        <f t="shared" si="33"/>
        <v>6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12">
        <f t="shared" si="35"/>
        <v>0</v>
      </c>
      <c r="W550" s="12">
        <f t="shared" si="34"/>
        <v>6</v>
      </c>
    </row>
    <row r="551" spans="1:23" x14ac:dyDescent="0.2">
      <c r="A551" s="25">
        <v>549</v>
      </c>
      <c r="B551" s="31" t="s">
        <v>2435</v>
      </c>
      <c r="C551" s="32">
        <v>0</v>
      </c>
      <c r="D551" s="33">
        <v>2</v>
      </c>
      <c r="E551" s="32">
        <f t="shared" si="33"/>
        <v>2</v>
      </c>
      <c r="F551" s="33"/>
      <c r="G551" s="33"/>
      <c r="H551" s="33"/>
      <c r="I551" s="33"/>
      <c r="J551" s="33"/>
      <c r="K551" s="33">
        <f>2</f>
        <v>2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12">
        <f t="shared" si="35"/>
        <v>2</v>
      </c>
      <c r="W551" s="12">
        <f t="shared" si="34"/>
        <v>0</v>
      </c>
    </row>
    <row r="552" spans="1:23" x14ac:dyDescent="0.2">
      <c r="A552" s="178">
        <v>550</v>
      </c>
      <c r="B552" s="179" t="s">
        <v>2478</v>
      </c>
      <c r="V552" s="12">
        <v>1</v>
      </c>
      <c r="W552" s="12">
        <v>3</v>
      </c>
    </row>
    <row r="553" spans="1:23" ht="13.5" x14ac:dyDescent="0.25">
      <c r="A553" s="188">
        <v>551</v>
      </c>
      <c r="B553" s="31" t="s">
        <v>2496</v>
      </c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186"/>
      <c r="Q553" s="186"/>
      <c r="R553" s="186"/>
      <c r="S553" s="186"/>
      <c r="T553" s="186"/>
      <c r="U553" s="186"/>
      <c r="V553" s="186">
        <v>0</v>
      </c>
      <c r="W553" s="186">
        <v>4</v>
      </c>
    </row>
    <row r="554" spans="1:23" ht="13.5" x14ac:dyDescent="0.25">
      <c r="A554" s="188">
        <v>552</v>
      </c>
      <c r="B554" s="31" t="s">
        <v>2495</v>
      </c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186"/>
      <c r="Q554" s="186"/>
      <c r="R554" s="186"/>
      <c r="S554" s="186"/>
      <c r="T554" s="186"/>
      <c r="U554" s="186"/>
      <c r="V554" s="186">
        <v>0</v>
      </c>
      <c r="W554" s="186">
        <v>1</v>
      </c>
    </row>
    <row r="555" spans="1:23" ht="13.5" x14ac:dyDescent="0.25">
      <c r="A555" s="188">
        <v>553</v>
      </c>
      <c r="B555" s="31" t="s">
        <v>2494</v>
      </c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186"/>
      <c r="Q555" s="186"/>
      <c r="R555" s="186"/>
      <c r="S555" s="186"/>
      <c r="T555" s="186"/>
      <c r="U555" s="186"/>
      <c r="V555" s="186">
        <v>0</v>
      </c>
      <c r="W555" s="186">
        <v>4</v>
      </c>
    </row>
    <row r="556" spans="1:23" ht="13.5" x14ac:dyDescent="0.25">
      <c r="A556" s="188">
        <v>554</v>
      </c>
      <c r="B556" s="31" t="s">
        <v>2493</v>
      </c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186"/>
      <c r="Q556" s="186"/>
      <c r="R556" s="186"/>
      <c r="S556" s="186"/>
      <c r="T556" s="186"/>
      <c r="U556" s="186"/>
      <c r="V556" s="186">
        <v>0</v>
      </c>
      <c r="W556" s="186">
        <v>2</v>
      </c>
    </row>
    <row r="557" spans="1:23" ht="13.5" x14ac:dyDescent="0.25">
      <c r="A557" s="188">
        <v>555</v>
      </c>
      <c r="B557" s="31" t="s">
        <v>2492</v>
      </c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186"/>
      <c r="Q557" s="186"/>
      <c r="R557" s="186"/>
      <c r="S557" s="186"/>
      <c r="T557" s="186"/>
      <c r="U557" s="186"/>
      <c r="V557" s="186">
        <v>0</v>
      </c>
      <c r="W557" s="186">
        <v>1</v>
      </c>
    </row>
    <row r="558" spans="1:23" ht="13.5" x14ac:dyDescent="0.25">
      <c r="A558" s="188">
        <v>556</v>
      </c>
      <c r="B558" s="31" t="s">
        <v>2491</v>
      </c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186"/>
      <c r="Q558" s="186"/>
      <c r="R558" s="186"/>
      <c r="S558" s="186"/>
      <c r="T558" s="186"/>
      <c r="U558" s="186"/>
      <c r="V558" s="186">
        <v>0</v>
      </c>
      <c r="W558" s="186">
        <v>7</v>
      </c>
    </row>
    <row r="559" spans="1:23" ht="13.5" x14ac:dyDescent="0.25">
      <c r="A559" s="188">
        <v>557</v>
      </c>
      <c r="B559" s="31" t="s">
        <v>2490</v>
      </c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186"/>
      <c r="Q559" s="186"/>
      <c r="R559" s="186"/>
      <c r="S559" s="186"/>
      <c r="T559" s="186"/>
      <c r="U559" s="186"/>
      <c r="V559" s="186">
        <v>0</v>
      </c>
      <c r="W559" s="186">
        <v>7</v>
      </c>
    </row>
    <row r="560" spans="1:23" ht="13.5" x14ac:dyDescent="0.25">
      <c r="A560" s="188">
        <v>558</v>
      </c>
      <c r="B560" s="31" t="s">
        <v>2489</v>
      </c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186"/>
      <c r="Q560" s="186"/>
      <c r="R560" s="186"/>
      <c r="S560" s="186"/>
      <c r="T560" s="186"/>
      <c r="U560" s="186"/>
      <c r="V560" s="186">
        <v>0</v>
      </c>
      <c r="W560" s="186">
        <v>13</v>
      </c>
    </row>
    <row r="561" spans="1:23" ht="13.5" x14ac:dyDescent="0.25">
      <c r="A561" s="188">
        <v>559</v>
      </c>
      <c r="B561" s="31" t="s">
        <v>2488</v>
      </c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186"/>
      <c r="Q561" s="186"/>
      <c r="R561" s="186"/>
      <c r="S561" s="186"/>
      <c r="T561" s="186"/>
      <c r="U561" s="186"/>
      <c r="V561" s="186">
        <v>0</v>
      </c>
      <c r="W561" s="186">
        <v>1</v>
      </c>
    </row>
    <row r="562" spans="1:23" ht="13.5" x14ac:dyDescent="0.25">
      <c r="A562" s="188">
        <v>560</v>
      </c>
      <c r="B562" s="31" t="s">
        <v>2487</v>
      </c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186"/>
      <c r="Q562" s="186"/>
      <c r="R562" s="186"/>
      <c r="S562" s="186"/>
      <c r="T562" s="186"/>
      <c r="U562" s="186"/>
      <c r="V562" s="186">
        <v>0</v>
      </c>
      <c r="W562" s="186">
        <v>2</v>
      </c>
    </row>
    <row r="563" spans="1:23" ht="13.5" x14ac:dyDescent="0.25">
      <c r="A563" s="188">
        <v>561</v>
      </c>
      <c r="B563" s="31" t="s">
        <v>2486</v>
      </c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186"/>
      <c r="Q563" s="186"/>
      <c r="R563" s="186"/>
      <c r="S563" s="186"/>
      <c r="T563" s="186"/>
      <c r="U563" s="186"/>
      <c r="V563" s="186">
        <v>0</v>
      </c>
      <c r="W563" s="186">
        <v>8</v>
      </c>
    </row>
    <row r="564" spans="1:23" ht="13.5" x14ac:dyDescent="0.25">
      <c r="A564" s="188">
        <v>562</v>
      </c>
      <c r="B564" s="31" t="s">
        <v>2485</v>
      </c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186"/>
      <c r="Q564" s="186"/>
      <c r="R564" s="186"/>
      <c r="S564" s="186"/>
      <c r="T564" s="186"/>
      <c r="U564" s="186"/>
      <c r="V564" s="186">
        <v>0</v>
      </c>
      <c r="W564" s="186">
        <v>5</v>
      </c>
    </row>
    <row r="565" spans="1:23" ht="13.5" x14ac:dyDescent="0.25">
      <c r="A565" s="188">
        <v>563</v>
      </c>
      <c r="B565" s="31" t="s">
        <v>2484</v>
      </c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186"/>
      <c r="Q565" s="186"/>
      <c r="R565" s="186"/>
      <c r="S565" s="186"/>
      <c r="T565" s="186"/>
      <c r="U565" s="186"/>
      <c r="V565" s="186">
        <v>0</v>
      </c>
      <c r="W565" s="186">
        <v>1</v>
      </c>
    </row>
    <row r="566" spans="1:23" ht="13.5" x14ac:dyDescent="0.25">
      <c r="A566" s="188">
        <v>564</v>
      </c>
      <c r="B566" s="31" t="s">
        <v>2483</v>
      </c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186"/>
      <c r="Q566" s="186"/>
      <c r="R566" s="186"/>
      <c r="S566" s="186"/>
      <c r="T566" s="186"/>
      <c r="U566" s="186"/>
      <c r="V566" s="186">
        <v>0</v>
      </c>
      <c r="W566" s="186">
        <v>3</v>
      </c>
    </row>
    <row r="567" spans="1:23" ht="13.5" x14ac:dyDescent="0.25">
      <c r="A567" s="188">
        <v>565</v>
      </c>
      <c r="B567" s="31" t="s">
        <v>2482</v>
      </c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186"/>
      <c r="Q567" s="186"/>
      <c r="R567" s="186"/>
      <c r="S567" s="186"/>
      <c r="T567" s="186"/>
      <c r="U567" s="186"/>
      <c r="V567" s="186">
        <v>0</v>
      </c>
      <c r="W567" s="186">
        <v>2</v>
      </c>
    </row>
    <row r="568" spans="1:23" ht="13.5" x14ac:dyDescent="0.25">
      <c r="A568" s="188">
        <v>566</v>
      </c>
      <c r="B568" s="31" t="s">
        <v>2481</v>
      </c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186"/>
      <c r="Q568" s="186"/>
      <c r="R568" s="186"/>
      <c r="S568" s="186"/>
      <c r="T568" s="186"/>
      <c r="U568" s="186"/>
      <c r="V568" s="186">
        <v>0</v>
      </c>
      <c r="W568" s="186">
        <v>4</v>
      </c>
    </row>
    <row r="569" spans="1:23" ht="13.5" x14ac:dyDescent="0.25">
      <c r="A569" s="188">
        <v>567</v>
      </c>
      <c r="B569" s="31" t="s">
        <v>2480</v>
      </c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186"/>
      <c r="Q569" s="186"/>
      <c r="R569" s="186"/>
      <c r="S569" s="186"/>
      <c r="T569" s="186"/>
      <c r="U569" s="186"/>
      <c r="V569" s="186">
        <v>0</v>
      </c>
      <c r="W569" s="186">
        <v>12</v>
      </c>
    </row>
    <row r="570" spans="1:23" ht="13.5" x14ac:dyDescent="0.25">
      <c r="A570" s="188">
        <v>568</v>
      </c>
      <c r="B570" s="187" t="s">
        <v>2479</v>
      </c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186"/>
      <c r="Q570" s="186"/>
      <c r="R570" s="186"/>
      <c r="S570" s="186"/>
      <c r="T570" s="186"/>
      <c r="U570" s="186"/>
      <c r="V570" s="186">
        <v>0</v>
      </c>
      <c r="W570" s="186">
        <v>4</v>
      </c>
    </row>
    <row r="571" spans="1:23" ht="13.5" x14ac:dyDescent="0.25">
      <c r="A571" s="188">
        <v>569</v>
      </c>
      <c r="B571" s="187" t="s">
        <v>2499</v>
      </c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186"/>
      <c r="Q571" s="186"/>
      <c r="R571" s="186"/>
      <c r="S571" s="186"/>
      <c r="T571" s="186"/>
      <c r="U571" s="186"/>
      <c r="V571" s="186">
        <v>0</v>
      </c>
      <c r="W571" s="186">
        <v>9</v>
      </c>
    </row>
    <row r="572" spans="1:23" x14ac:dyDescent="0.25">
      <c r="A572" s="24">
        <v>570</v>
      </c>
      <c r="B572" s="23" t="s">
        <v>2502</v>
      </c>
      <c r="V572" s="24">
        <v>48</v>
      </c>
      <c r="W572" s="24">
        <v>12</v>
      </c>
    </row>
    <row r="573" spans="1:23" x14ac:dyDescent="0.25">
      <c r="A573" s="24">
        <v>571</v>
      </c>
      <c r="B573" s="23" t="s">
        <v>2508</v>
      </c>
      <c r="V573" s="24">
        <v>0</v>
      </c>
      <c r="W573" s="24">
        <v>3</v>
      </c>
    </row>
    <row r="574" spans="1:23" x14ac:dyDescent="0.25">
      <c r="A574" s="24">
        <v>572</v>
      </c>
      <c r="B574" s="23" t="s">
        <v>2509</v>
      </c>
      <c r="V574" s="24">
        <v>0</v>
      </c>
      <c r="W574" s="24">
        <v>3</v>
      </c>
    </row>
    <row r="575" spans="1:23" x14ac:dyDescent="0.25">
      <c r="V575" s="24"/>
      <c r="W575" s="24"/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1898</v>
      </c>
      <c r="B2" s="1"/>
      <c r="C2" s="1"/>
      <c r="D2" s="1"/>
    </row>
    <row r="3" spans="1:5" x14ac:dyDescent="0.25">
      <c r="A3" s="1" t="s">
        <v>1943</v>
      </c>
      <c r="B3" s="1"/>
      <c r="C3" s="1"/>
      <c r="D3" s="1"/>
    </row>
    <row r="6" spans="1:5" x14ac:dyDescent="0.25">
      <c r="A6" s="224" t="s">
        <v>1944</v>
      </c>
      <c r="B6" s="224"/>
      <c r="C6" s="1"/>
      <c r="D6" s="1"/>
      <c r="E6" s="1"/>
    </row>
    <row r="7" spans="1:5" x14ac:dyDescent="0.25">
      <c r="A7" s="16" t="s">
        <v>1936</v>
      </c>
      <c r="B7" s="16" t="s">
        <v>1</v>
      </c>
      <c r="C7" s="15"/>
      <c r="D7" s="16" t="s">
        <v>1812</v>
      </c>
      <c r="E7" s="16" t="s">
        <v>1937</v>
      </c>
    </row>
    <row r="8" spans="1:5" x14ac:dyDescent="0.25">
      <c r="A8" s="2" t="s">
        <v>1948</v>
      </c>
      <c r="B8" s="4" t="s">
        <v>1949</v>
      </c>
      <c r="C8" s="1"/>
      <c r="D8" s="2" t="s">
        <v>1961</v>
      </c>
      <c r="E8" s="4">
        <v>1</v>
      </c>
    </row>
    <row r="9" spans="1:5" x14ac:dyDescent="0.25">
      <c r="A9" s="17"/>
      <c r="B9" s="18"/>
    </row>
    <row r="10" spans="1:5" x14ac:dyDescent="0.25">
      <c r="A10" s="224" t="s">
        <v>1942</v>
      </c>
      <c r="B10" s="224"/>
      <c r="C10" s="1"/>
      <c r="D10" s="1"/>
      <c r="E10" s="1"/>
    </row>
    <row r="11" spans="1:5" x14ac:dyDescent="0.25">
      <c r="A11" s="16" t="s">
        <v>1936</v>
      </c>
      <c r="B11" s="16" t="s">
        <v>1</v>
      </c>
      <c r="C11" s="15"/>
      <c r="D11" s="19"/>
      <c r="E11" s="19"/>
    </row>
    <row r="12" spans="1:5" x14ac:dyDescent="0.25">
      <c r="A12" s="2" t="s">
        <v>1950</v>
      </c>
      <c r="B12" s="4" t="s">
        <v>1951</v>
      </c>
      <c r="C12" s="1"/>
      <c r="D12" s="20"/>
      <c r="E12" s="21"/>
    </row>
    <row r="13" spans="1:5" s="1" customFormat="1" x14ac:dyDescent="0.25">
      <c r="A13" s="2" t="s">
        <v>1959</v>
      </c>
      <c r="B13" s="4" t="s">
        <v>1963</v>
      </c>
      <c r="D13" s="20"/>
      <c r="E13" s="21"/>
    </row>
    <row r="14" spans="1:5" x14ac:dyDescent="0.25">
      <c r="A14" s="2" t="s">
        <v>1960</v>
      </c>
      <c r="B14" s="4" t="s">
        <v>1962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224" t="s">
        <v>1945</v>
      </c>
      <c r="B16" s="224"/>
      <c r="C16" s="1"/>
      <c r="D16" s="1"/>
      <c r="E16" s="1"/>
    </row>
    <row r="17" spans="1:5" x14ac:dyDescent="0.25">
      <c r="A17" s="16" t="s">
        <v>1936</v>
      </c>
      <c r="B17" s="16" t="s">
        <v>1</v>
      </c>
      <c r="C17" s="15"/>
      <c r="D17" s="16" t="s">
        <v>1812</v>
      </c>
      <c r="E17" s="16" t="s">
        <v>1937</v>
      </c>
    </row>
    <row r="18" spans="1:5" x14ac:dyDescent="0.25">
      <c r="A18" s="2" t="s">
        <v>1953</v>
      </c>
      <c r="B18" s="4" t="s">
        <v>1954</v>
      </c>
      <c r="C18" s="1"/>
      <c r="D18" s="2" t="s">
        <v>1952</v>
      </c>
      <c r="E18" s="4">
        <v>1</v>
      </c>
    </row>
    <row r="20" spans="1:5" x14ac:dyDescent="0.25">
      <c r="D20" s="224" t="s">
        <v>1946</v>
      </c>
      <c r="E20" s="224"/>
    </row>
    <row r="21" spans="1:5" x14ac:dyDescent="0.25">
      <c r="D21" s="16" t="s">
        <v>1812</v>
      </c>
      <c r="E21" s="16" t="s">
        <v>1937</v>
      </c>
    </row>
    <row r="22" spans="1:5" x14ac:dyDescent="0.25">
      <c r="D22" s="2" t="s">
        <v>1941</v>
      </c>
      <c r="E22" s="4">
        <v>5</v>
      </c>
    </row>
    <row r="24" spans="1:5" x14ac:dyDescent="0.25">
      <c r="A24" s="224" t="s">
        <v>1947</v>
      </c>
      <c r="B24" s="224"/>
      <c r="C24" s="1"/>
      <c r="D24" s="1"/>
      <c r="E24" s="1"/>
    </row>
    <row r="25" spans="1:5" x14ac:dyDescent="0.25">
      <c r="A25" s="16" t="s">
        <v>1936</v>
      </c>
      <c r="B25" s="16" t="s">
        <v>1</v>
      </c>
      <c r="C25" s="15"/>
      <c r="D25" s="16" t="s">
        <v>1812</v>
      </c>
      <c r="E25" s="16" t="s">
        <v>1937</v>
      </c>
    </row>
    <row r="26" spans="1:5" x14ac:dyDescent="0.25">
      <c r="A26" s="2" t="s">
        <v>1955</v>
      </c>
      <c r="B26" s="4" t="s">
        <v>1956</v>
      </c>
      <c r="C26" s="1"/>
      <c r="D26" s="2" t="s">
        <v>1957</v>
      </c>
      <c r="E26" s="4">
        <v>1</v>
      </c>
    </row>
    <row r="27" spans="1:5" x14ac:dyDescent="0.25">
      <c r="D27" s="2" t="s">
        <v>1958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1898</v>
      </c>
      <c r="B2" s="1"/>
      <c r="C2" s="1"/>
      <c r="D2" s="1"/>
      <c r="E2" s="1"/>
    </row>
    <row r="3" spans="1:5" x14ac:dyDescent="0.25">
      <c r="A3" s="1" t="s">
        <v>1968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25"/>
      <c r="B6" s="225"/>
      <c r="C6" s="1"/>
      <c r="D6" s="224" t="s">
        <v>1945</v>
      </c>
      <c r="E6" s="224"/>
    </row>
    <row r="7" spans="1:5" x14ac:dyDescent="0.25">
      <c r="A7" s="19"/>
      <c r="B7" s="19"/>
      <c r="C7" s="1"/>
      <c r="D7" s="16" t="s">
        <v>1967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224" t="s">
        <v>1942</v>
      </c>
      <c r="B10" s="224"/>
      <c r="C10" s="1"/>
      <c r="D10" s="20"/>
      <c r="E10" s="20"/>
    </row>
    <row r="11" spans="1:5" x14ac:dyDescent="0.25">
      <c r="A11" s="16" t="s">
        <v>1936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tabSelected="1" workbookViewId="0">
      <selection activeCell="P14" sqref="P14"/>
    </sheetView>
  </sheetViews>
  <sheetFormatPr baseColWidth="10" defaultRowHeight="15" x14ac:dyDescent="0.25"/>
  <cols>
    <col min="3" max="3" width="18.85546875" bestFit="1" customWidth="1"/>
  </cols>
  <sheetData>
    <row r="1" spans="2:15" ht="15.75" thickBot="1" x14ac:dyDescent="0.3"/>
    <row r="2" spans="2:15" ht="15.75" thickBot="1" x14ac:dyDescent="0.3">
      <c r="B2" s="180" t="s">
        <v>2442</v>
      </c>
      <c r="C2" s="170" t="s">
        <v>2444</v>
      </c>
      <c r="D2" s="262" t="s">
        <v>2445</v>
      </c>
      <c r="E2" s="263"/>
      <c r="F2" s="263"/>
      <c r="G2" s="264"/>
      <c r="H2" s="184" t="s">
        <v>2443</v>
      </c>
      <c r="I2" s="170" t="s">
        <v>2448</v>
      </c>
      <c r="J2" s="262" t="s">
        <v>2446</v>
      </c>
      <c r="K2" s="263"/>
      <c r="L2" s="263"/>
      <c r="M2" s="264"/>
      <c r="N2" s="185" t="s">
        <v>2443</v>
      </c>
      <c r="O2" s="193" t="s">
        <v>2448</v>
      </c>
    </row>
    <row r="3" spans="2:15" x14ac:dyDescent="0.25">
      <c r="B3" s="226"/>
      <c r="C3" s="265" t="s">
        <v>2501</v>
      </c>
      <c r="D3" s="231"/>
      <c r="E3" s="232"/>
      <c r="F3" s="232"/>
      <c r="G3" s="233"/>
      <c r="H3" s="182"/>
      <c r="I3" s="162"/>
      <c r="J3" s="231"/>
      <c r="K3" s="232"/>
      <c r="L3" s="232"/>
      <c r="M3" s="233"/>
      <c r="N3" s="190"/>
      <c r="O3" s="161"/>
    </row>
    <row r="4" spans="2:15" ht="15.75" thickBot="1" x14ac:dyDescent="0.3">
      <c r="B4" s="252"/>
      <c r="C4" s="266"/>
      <c r="D4" s="234"/>
      <c r="E4" s="235"/>
      <c r="F4" s="235"/>
      <c r="G4" s="236"/>
      <c r="H4" s="183"/>
      <c r="I4" s="163"/>
      <c r="J4" s="234"/>
      <c r="K4" s="235"/>
      <c r="L4" s="235"/>
      <c r="M4" s="236"/>
      <c r="N4" s="189"/>
      <c r="O4" s="163"/>
    </row>
    <row r="5" spans="2:15" x14ac:dyDescent="0.25">
      <c r="B5" s="177"/>
      <c r="C5" s="243" t="s">
        <v>2447</v>
      </c>
      <c r="D5" s="228"/>
      <c r="E5" s="229"/>
      <c r="F5" s="229"/>
      <c r="G5" s="230"/>
      <c r="H5" s="181"/>
      <c r="I5" s="164"/>
      <c r="J5" s="228"/>
      <c r="K5" s="229"/>
      <c r="L5" s="229"/>
      <c r="M5" s="230"/>
      <c r="N5" s="161"/>
      <c r="O5" s="162"/>
    </row>
    <row r="6" spans="2:15" ht="15.75" thickBot="1" x14ac:dyDescent="0.3">
      <c r="B6" s="177"/>
      <c r="C6" s="244"/>
      <c r="D6" s="231"/>
      <c r="E6" s="232"/>
      <c r="F6" s="232"/>
      <c r="G6" s="233"/>
      <c r="H6" s="182"/>
      <c r="I6" s="165"/>
      <c r="J6" s="231"/>
      <c r="K6" s="232"/>
      <c r="L6" s="232"/>
      <c r="M6" s="233"/>
      <c r="N6" s="162"/>
      <c r="O6" s="162"/>
    </row>
    <row r="7" spans="2:15" x14ac:dyDescent="0.25">
      <c r="B7" s="226"/>
      <c r="C7" s="255" t="s">
        <v>2449</v>
      </c>
      <c r="D7" s="228"/>
      <c r="E7" s="229"/>
      <c r="F7" s="229"/>
      <c r="G7" s="230"/>
      <c r="H7" s="181"/>
      <c r="I7" s="161"/>
      <c r="J7" s="258"/>
      <c r="K7" s="259"/>
      <c r="L7" s="259"/>
      <c r="M7" s="260"/>
      <c r="N7" s="161"/>
      <c r="O7" s="161"/>
    </row>
    <row r="8" spans="2:15" ht="15.75" thickBot="1" x14ac:dyDescent="0.3">
      <c r="B8" s="227"/>
      <c r="C8" s="256"/>
      <c r="D8" s="234"/>
      <c r="E8" s="235"/>
      <c r="F8" s="235"/>
      <c r="G8" s="236"/>
      <c r="H8" s="182"/>
      <c r="I8" s="162"/>
      <c r="J8" s="231"/>
      <c r="K8" s="232"/>
      <c r="L8" s="232"/>
      <c r="M8" s="233"/>
      <c r="N8" s="165"/>
      <c r="O8" s="162"/>
    </row>
    <row r="9" spans="2:15" x14ac:dyDescent="0.25">
      <c r="B9" s="226">
        <v>43011</v>
      </c>
      <c r="C9" s="255" t="s">
        <v>2450</v>
      </c>
      <c r="D9" s="228" t="s">
        <v>1575</v>
      </c>
      <c r="E9" s="229"/>
      <c r="F9" s="229"/>
      <c r="G9" s="230"/>
      <c r="H9" s="209">
        <v>1</v>
      </c>
      <c r="I9" s="209" t="s">
        <v>2512</v>
      </c>
      <c r="J9" s="228" t="s">
        <v>424</v>
      </c>
      <c r="K9" s="229"/>
      <c r="L9" s="229"/>
      <c r="M9" s="230"/>
      <c r="N9" s="161">
        <v>1</v>
      </c>
      <c r="O9" s="161" t="s">
        <v>1799</v>
      </c>
    </row>
    <row r="10" spans="2:15" s="1" customFormat="1" ht="15.75" thickBot="1" x14ac:dyDescent="0.3">
      <c r="B10" s="227"/>
      <c r="C10" s="261"/>
      <c r="D10" s="234"/>
      <c r="E10" s="235"/>
      <c r="F10" s="235"/>
      <c r="G10" s="236"/>
      <c r="H10" s="210"/>
      <c r="I10" s="210"/>
      <c r="J10" s="231"/>
      <c r="K10" s="232"/>
      <c r="L10" s="232"/>
      <c r="M10" s="233"/>
      <c r="N10" s="162"/>
      <c r="O10" s="162"/>
    </row>
    <row r="11" spans="2:15" x14ac:dyDescent="0.25">
      <c r="B11" s="226"/>
      <c r="C11" s="243" t="s">
        <v>2451</v>
      </c>
      <c r="D11" s="231"/>
      <c r="E11" s="232"/>
      <c r="F11" s="232"/>
      <c r="G11" s="233"/>
      <c r="H11" s="167"/>
      <c r="I11" s="164"/>
      <c r="J11" s="229"/>
      <c r="K11" s="229"/>
      <c r="L11" s="229"/>
      <c r="M11" s="230"/>
      <c r="N11" s="161"/>
      <c r="O11" s="161"/>
    </row>
    <row r="12" spans="2:15" ht="15.75" thickBot="1" x14ac:dyDescent="0.3">
      <c r="B12" s="252"/>
      <c r="C12" s="244"/>
      <c r="D12" s="234"/>
      <c r="E12" s="235"/>
      <c r="F12" s="235"/>
      <c r="G12" s="236"/>
      <c r="H12" s="168"/>
      <c r="I12" s="169"/>
      <c r="J12" s="247"/>
      <c r="K12" s="248"/>
      <c r="L12" s="248"/>
      <c r="M12" s="249"/>
      <c r="N12" s="163"/>
      <c r="O12" s="163"/>
    </row>
    <row r="13" spans="2:15" x14ac:dyDescent="0.25">
      <c r="B13" s="226">
        <v>43011</v>
      </c>
      <c r="C13" s="243" t="s">
        <v>2452</v>
      </c>
      <c r="D13" s="228"/>
      <c r="E13" s="229"/>
      <c r="F13" s="229"/>
      <c r="G13" s="230"/>
      <c r="H13" s="181"/>
      <c r="I13" s="162"/>
      <c r="J13" s="228" t="s">
        <v>2040</v>
      </c>
      <c r="K13" s="229"/>
      <c r="L13" s="229"/>
      <c r="M13" s="230"/>
      <c r="N13" s="161">
        <v>2</v>
      </c>
      <c r="O13" s="161" t="s">
        <v>1799</v>
      </c>
    </row>
    <row r="14" spans="2:15" ht="15.75" thickBot="1" x14ac:dyDescent="0.3">
      <c r="B14" s="227"/>
      <c r="C14" s="257"/>
      <c r="D14" s="231"/>
      <c r="E14" s="232"/>
      <c r="F14" s="232"/>
      <c r="G14" s="233"/>
      <c r="H14" s="182"/>
      <c r="I14" s="162"/>
      <c r="J14" s="231" t="s">
        <v>1850</v>
      </c>
      <c r="K14" s="232"/>
      <c r="L14" s="232"/>
      <c r="M14" s="233"/>
      <c r="N14" s="162">
        <v>20</v>
      </c>
      <c r="O14" s="162" t="s">
        <v>1799</v>
      </c>
    </row>
    <row r="15" spans="2:15" x14ac:dyDescent="0.25">
      <c r="B15" s="250"/>
      <c r="C15" s="243" t="s">
        <v>2453</v>
      </c>
      <c r="D15" s="228"/>
      <c r="E15" s="229"/>
      <c r="F15" s="229"/>
      <c r="G15" s="230"/>
      <c r="H15" s="161"/>
      <c r="I15" s="161"/>
      <c r="J15" s="228"/>
      <c r="K15" s="229"/>
      <c r="L15" s="229"/>
      <c r="M15" s="230"/>
      <c r="N15" s="164"/>
      <c r="O15" s="164"/>
    </row>
    <row r="16" spans="2:15" ht="15.75" thickBot="1" x14ac:dyDescent="0.3">
      <c r="B16" s="251"/>
      <c r="C16" s="244"/>
      <c r="D16" s="234"/>
      <c r="E16" s="235"/>
      <c r="F16" s="235"/>
      <c r="G16" s="236"/>
      <c r="H16" s="163"/>
      <c r="I16" s="163"/>
      <c r="J16" s="247"/>
      <c r="K16" s="248"/>
      <c r="L16" s="248"/>
      <c r="M16" s="249"/>
      <c r="N16" s="169"/>
      <c r="O16" s="169"/>
    </row>
    <row r="17" spans="2:15" x14ac:dyDescent="0.25">
      <c r="B17" s="226"/>
      <c r="C17" s="243" t="s">
        <v>2454</v>
      </c>
      <c r="D17" s="231"/>
      <c r="E17" s="232"/>
      <c r="F17" s="232"/>
      <c r="G17" s="233"/>
      <c r="H17" s="166"/>
      <c r="I17" s="165"/>
      <c r="J17" s="231"/>
      <c r="K17" s="232"/>
      <c r="L17" s="232"/>
      <c r="M17" s="233"/>
      <c r="N17" s="165"/>
      <c r="O17" s="165"/>
    </row>
    <row r="18" spans="2:15" ht="15.75" thickBot="1" x14ac:dyDescent="0.3">
      <c r="B18" s="227"/>
      <c r="C18" s="257"/>
      <c r="D18" s="231"/>
      <c r="E18" s="232"/>
      <c r="F18" s="232"/>
      <c r="G18" s="233"/>
      <c r="H18" s="166"/>
      <c r="I18" s="165"/>
      <c r="J18" s="231"/>
      <c r="K18" s="232"/>
      <c r="L18" s="232"/>
      <c r="M18" s="233"/>
      <c r="N18" s="162"/>
      <c r="O18" s="162"/>
    </row>
    <row r="19" spans="2:15" x14ac:dyDescent="0.25">
      <c r="B19" s="211"/>
      <c r="C19" s="243" t="s">
        <v>2455</v>
      </c>
      <c r="D19" s="228"/>
      <c r="E19" s="229"/>
      <c r="F19" s="229"/>
      <c r="G19" s="230"/>
      <c r="H19" s="181"/>
      <c r="I19" s="161"/>
      <c r="J19" s="228"/>
      <c r="K19" s="229"/>
      <c r="L19" s="229"/>
      <c r="M19" s="230"/>
      <c r="N19" s="161"/>
      <c r="O19" s="161"/>
    </row>
    <row r="20" spans="2:15" ht="15.75" thickBot="1" x14ac:dyDescent="0.3">
      <c r="B20" s="176"/>
      <c r="C20" s="244"/>
      <c r="D20" s="231"/>
      <c r="E20" s="232"/>
      <c r="F20" s="232"/>
      <c r="G20" s="233"/>
      <c r="H20" s="191"/>
      <c r="I20" s="162"/>
      <c r="J20" s="231"/>
      <c r="K20" s="232"/>
      <c r="L20" s="232"/>
      <c r="M20" s="233"/>
      <c r="N20" s="162"/>
      <c r="O20" s="162"/>
    </row>
    <row r="21" spans="2:15" s="1" customFormat="1" x14ac:dyDescent="0.25">
      <c r="B21" s="226"/>
      <c r="C21" s="255" t="s">
        <v>2500</v>
      </c>
      <c r="D21" s="228"/>
      <c r="E21" s="229"/>
      <c r="F21" s="229"/>
      <c r="G21" s="230"/>
      <c r="H21" s="192"/>
      <c r="I21" s="192"/>
      <c r="J21" s="228"/>
      <c r="K21" s="229"/>
      <c r="L21" s="229"/>
      <c r="M21" s="229"/>
      <c r="N21" s="192"/>
      <c r="O21" s="161"/>
    </row>
    <row r="22" spans="2:15" ht="15.75" thickBot="1" x14ac:dyDescent="0.3">
      <c r="B22" s="252"/>
      <c r="C22" s="256"/>
      <c r="D22" s="234"/>
      <c r="E22" s="235"/>
      <c r="F22" s="235"/>
      <c r="G22" s="236"/>
      <c r="H22" s="194"/>
      <c r="I22" s="194"/>
      <c r="J22" s="253"/>
      <c r="K22" s="254"/>
      <c r="L22" s="254"/>
      <c r="M22" s="254"/>
      <c r="N22" s="194"/>
      <c r="O22" s="162"/>
    </row>
    <row r="23" spans="2:15" s="1" customFormat="1" x14ac:dyDescent="0.25">
      <c r="B23" s="237"/>
      <c r="C23" s="245" t="s">
        <v>2503</v>
      </c>
      <c r="D23" s="228"/>
      <c r="E23" s="229"/>
      <c r="F23" s="229"/>
      <c r="G23" s="230"/>
      <c r="H23" s="195"/>
      <c r="I23" s="195"/>
      <c r="J23" s="228"/>
      <c r="K23" s="229"/>
      <c r="L23" s="229"/>
      <c r="M23" s="229"/>
      <c r="N23" s="195"/>
      <c r="O23" s="161"/>
    </row>
    <row r="24" spans="2:15" ht="15.75" thickBot="1" x14ac:dyDescent="0.3">
      <c r="B24" s="238"/>
      <c r="C24" s="246"/>
      <c r="D24" s="234"/>
      <c r="E24" s="235"/>
      <c r="F24" s="235"/>
      <c r="G24" s="235"/>
      <c r="H24" s="200"/>
      <c r="I24" s="200"/>
      <c r="J24" s="234"/>
      <c r="K24" s="235"/>
      <c r="L24" s="235"/>
      <c r="M24" s="235"/>
      <c r="N24" s="197"/>
      <c r="O24" s="163"/>
    </row>
    <row r="25" spans="2:15" x14ac:dyDescent="0.25">
      <c r="B25" s="237"/>
      <c r="C25" s="243" t="s">
        <v>2504</v>
      </c>
      <c r="D25" s="228"/>
      <c r="E25" s="229"/>
      <c r="F25" s="229"/>
      <c r="G25" s="230"/>
      <c r="H25" s="201"/>
      <c r="I25" s="201"/>
      <c r="J25" s="228"/>
      <c r="K25" s="229"/>
      <c r="L25" s="229"/>
      <c r="M25" s="230"/>
      <c r="N25" s="202"/>
      <c r="O25" s="196"/>
    </row>
    <row r="26" spans="2:15" ht="15.75" thickBot="1" x14ac:dyDescent="0.3">
      <c r="B26" s="239"/>
      <c r="C26" s="244"/>
      <c r="D26" s="234"/>
      <c r="E26" s="235"/>
      <c r="F26" s="235"/>
      <c r="G26" s="236"/>
      <c r="H26" s="199"/>
      <c r="I26" s="199"/>
      <c r="J26" s="234"/>
      <c r="K26" s="235"/>
      <c r="L26" s="235"/>
      <c r="M26" s="236"/>
      <c r="N26" s="203"/>
      <c r="O26" s="198"/>
    </row>
    <row r="27" spans="2:15" x14ac:dyDescent="0.25">
      <c r="B27" s="237"/>
      <c r="C27" s="243" t="s">
        <v>2505</v>
      </c>
      <c r="D27" s="228"/>
      <c r="E27" s="229"/>
      <c r="F27" s="229"/>
      <c r="G27" s="230"/>
      <c r="H27" s="201"/>
      <c r="I27" s="206"/>
      <c r="J27" s="240"/>
      <c r="K27" s="241"/>
      <c r="L27" s="241"/>
      <c r="M27" s="242"/>
      <c r="N27" s="161"/>
      <c r="O27" s="204"/>
    </row>
    <row r="28" spans="2:15" ht="15.75" thickBot="1" x14ac:dyDescent="0.3">
      <c r="B28" s="239"/>
      <c r="C28" s="244"/>
      <c r="D28" s="234"/>
      <c r="E28" s="235"/>
      <c r="F28" s="235"/>
      <c r="G28" s="236"/>
      <c r="H28" s="199"/>
      <c r="I28" s="207"/>
      <c r="J28" s="234"/>
      <c r="K28" s="235"/>
      <c r="L28" s="235"/>
      <c r="M28" s="236"/>
      <c r="N28" s="163"/>
      <c r="O28" s="205"/>
    </row>
    <row r="29" spans="2:15" x14ac:dyDescent="0.25">
      <c r="B29" s="237"/>
      <c r="C29" s="243" t="s">
        <v>2506</v>
      </c>
      <c r="D29" s="228"/>
      <c r="E29" s="229"/>
      <c r="F29" s="229"/>
      <c r="G29" s="230"/>
      <c r="H29" s="201"/>
      <c r="I29" s="201"/>
      <c r="J29" s="228"/>
      <c r="K29" s="229"/>
      <c r="L29" s="229"/>
      <c r="M29" s="230"/>
      <c r="N29" s="161"/>
      <c r="O29" s="161"/>
    </row>
    <row r="30" spans="2:15" ht="15.75" thickBot="1" x14ac:dyDescent="0.3">
      <c r="B30" s="238"/>
      <c r="C30" s="244"/>
      <c r="D30" s="234"/>
      <c r="E30" s="235"/>
      <c r="F30" s="235"/>
      <c r="G30" s="236"/>
      <c r="H30" s="199"/>
      <c r="I30" s="199"/>
      <c r="J30" s="234"/>
      <c r="K30" s="235"/>
      <c r="L30" s="235"/>
      <c r="M30" s="236"/>
      <c r="N30" s="199"/>
      <c r="O30" s="199"/>
    </row>
    <row r="31" spans="2:15" x14ac:dyDescent="0.25">
      <c r="B31" s="237"/>
      <c r="C31" s="243" t="s">
        <v>2507</v>
      </c>
      <c r="D31" s="228"/>
      <c r="E31" s="229"/>
      <c r="F31" s="229"/>
      <c r="G31" s="230"/>
      <c r="H31" s="201"/>
      <c r="I31" s="201"/>
      <c r="J31" s="228"/>
      <c r="K31" s="229"/>
      <c r="L31" s="229"/>
      <c r="M31" s="230"/>
      <c r="N31" s="161"/>
      <c r="O31" s="161"/>
    </row>
    <row r="32" spans="2:15" ht="15.75" thickBot="1" x14ac:dyDescent="0.3">
      <c r="B32" s="239"/>
      <c r="C32" s="244"/>
      <c r="D32" s="234"/>
      <c r="E32" s="235"/>
      <c r="F32" s="235"/>
      <c r="G32" s="236"/>
      <c r="H32" s="199"/>
      <c r="I32" s="199"/>
      <c r="J32" s="234"/>
      <c r="K32" s="235"/>
      <c r="L32" s="235"/>
      <c r="M32" s="236"/>
      <c r="N32" s="199"/>
      <c r="O32" s="199"/>
    </row>
    <row r="33" spans="2:15" x14ac:dyDescent="0.25">
      <c r="B33" s="237"/>
      <c r="C33" s="243" t="s">
        <v>2510</v>
      </c>
      <c r="D33" s="228"/>
      <c r="E33" s="229"/>
      <c r="F33" s="229"/>
      <c r="G33" s="230"/>
      <c r="H33" s="201"/>
      <c r="I33" s="201"/>
      <c r="J33" s="228"/>
      <c r="K33" s="229"/>
      <c r="L33" s="229"/>
      <c r="M33" s="230"/>
      <c r="N33" s="161"/>
      <c r="O33" s="202"/>
    </row>
    <row r="34" spans="2:15" ht="15.75" thickBot="1" x14ac:dyDescent="0.3">
      <c r="B34" s="239"/>
      <c r="C34" s="244"/>
      <c r="D34" s="234"/>
      <c r="E34" s="235"/>
      <c r="F34" s="235"/>
      <c r="G34" s="236"/>
      <c r="H34" s="199"/>
      <c r="I34" s="199"/>
      <c r="J34" s="234"/>
      <c r="K34" s="235"/>
      <c r="L34" s="235"/>
      <c r="M34" s="236"/>
      <c r="N34" s="199"/>
      <c r="O34" s="208"/>
    </row>
    <row r="35" spans="2:15" x14ac:dyDescent="0.25">
      <c r="B35" s="237"/>
      <c r="C35" s="243" t="s">
        <v>2511</v>
      </c>
      <c r="D35" s="228"/>
      <c r="E35" s="229"/>
      <c r="F35" s="229"/>
      <c r="G35" s="230"/>
      <c r="H35" s="201"/>
      <c r="I35" s="201"/>
      <c r="J35" s="258"/>
      <c r="K35" s="259"/>
      <c r="L35" s="259"/>
      <c r="M35" s="260"/>
      <c r="N35" s="161"/>
      <c r="O35" s="202"/>
    </row>
    <row r="36" spans="2:15" ht="15.75" thickBot="1" x14ac:dyDescent="0.3">
      <c r="B36" s="239"/>
      <c r="C36" s="244"/>
      <c r="D36" s="234"/>
      <c r="E36" s="235"/>
      <c r="F36" s="235"/>
      <c r="G36" s="236"/>
      <c r="H36" s="199"/>
      <c r="I36" s="199"/>
      <c r="J36" s="234"/>
      <c r="K36" s="235"/>
      <c r="L36" s="235"/>
      <c r="M36" s="236"/>
      <c r="N36" s="199"/>
      <c r="O36" s="208"/>
    </row>
  </sheetData>
  <mergeCells count="102">
    <mergeCell ref="B35:B36"/>
    <mergeCell ref="C35:C36"/>
    <mergeCell ref="D35:G35"/>
    <mergeCell ref="J35:M35"/>
    <mergeCell ref="D36:G36"/>
    <mergeCell ref="J36:M36"/>
    <mergeCell ref="D10:G10"/>
    <mergeCell ref="J23:M23"/>
    <mergeCell ref="J24:M24"/>
    <mergeCell ref="D23:G23"/>
    <mergeCell ref="D25:G25"/>
    <mergeCell ref="D26:G26"/>
    <mergeCell ref="D24:G24"/>
    <mergeCell ref="J34:M34"/>
    <mergeCell ref="D34:G34"/>
    <mergeCell ref="C15:C16"/>
    <mergeCell ref="B9:B10"/>
    <mergeCell ref="J20:M20"/>
    <mergeCell ref="J25:M25"/>
    <mergeCell ref="J26:M26"/>
    <mergeCell ref="D20:G20"/>
    <mergeCell ref="B25:B26"/>
    <mergeCell ref="C13:C14"/>
    <mergeCell ref="D13:G13"/>
    <mergeCell ref="C5:C6"/>
    <mergeCell ref="C7:C8"/>
    <mergeCell ref="C9:C10"/>
    <mergeCell ref="C11:C12"/>
    <mergeCell ref="D12:G12"/>
    <mergeCell ref="D5:G5"/>
    <mergeCell ref="J2:M2"/>
    <mergeCell ref="C3:C4"/>
    <mergeCell ref="D3:G3"/>
    <mergeCell ref="J3:M3"/>
    <mergeCell ref="D4:G4"/>
    <mergeCell ref="J4:M4"/>
    <mergeCell ref="D2:G2"/>
    <mergeCell ref="J5:M5"/>
    <mergeCell ref="J6:M6"/>
    <mergeCell ref="D6:G6"/>
    <mergeCell ref="B3:B4"/>
    <mergeCell ref="D22:G22"/>
    <mergeCell ref="J22:M22"/>
    <mergeCell ref="C21:C22"/>
    <mergeCell ref="D21:G21"/>
    <mergeCell ref="B21:B22"/>
    <mergeCell ref="J21:M21"/>
    <mergeCell ref="C17:C18"/>
    <mergeCell ref="D17:G17"/>
    <mergeCell ref="J17:M17"/>
    <mergeCell ref="D18:G18"/>
    <mergeCell ref="J18:M18"/>
    <mergeCell ref="C19:C20"/>
    <mergeCell ref="B17:B18"/>
    <mergeCell ref="B11:B12"/>
    <mergeCell ref="D11:G11"/>
    <mergeCell ref="J9:M9"/>
    <mergeCell ref="J7:M7"/>
    <mergeCell ref="J8:M8"/>
    <mergeCell ref="J10:M10"/>
    <mergeCell ref="D19:G19"/>
    <mergeCell ref="J19:M19"/>
    <mergeCell ref="D9:G9"/>
    <mergeCell ref="D7:G7"/>
    <mergeCell ref="D14:G14"/>
    <mergeCell ref="J11:M11"/>
    <mergeCell ref="J12:M12"/>
    <mergeCell ref="J16:M16"/>
    <mergeCell ref="J13:M13"/>
    <mergeCell ref="C33:C34"/>
    <mergeCell ref="B33:B34"/>
    <mergeCell ref="D33:G33"/>
    <mergeCell ref="D32:G32"/>
    <mergeCell ref="D15:G15"/>
    <mergeCell ref="B15:B16"/>
    <mergeCell ref="B27:B28"/>
    <mergeCell ref="C27:C28"/>
    <mergeCell ref="B13:B14"/>
    <mergeCell ref="B7:B8"/>
    <mergeCell ref="J33:M33"/>
    <mergeCell ref="J14:M14"/>
    <mergeCell ref="J15:M15"/>
    <mergeCell ref="D16:G16"/>
    <mergeCell ref="B29:B30"/>
    <mergeCell ref="B31:B32"/>
    <mergeCell ref="D31:G31"/>
    <mergeCell ref="J27:M27"/>
    <mergeCell ref="J31:M31"/>
    <mergeCell ref="J32:M32"/>
    <mergeCell ref="C31:C32"/>
    <mergeCell ref="C29:C30"/>
    <mergeCell ref="D29:G29"/>
    <mergeCell ref="D30:G30"/>
    <mergeCell ref="J29:M29"/>
    <mergeCell ref="J30:M30"/>
    <mergeCell ref="D27:G27"/>
    <mergeCell ref="D28:G28"/>
    <mergeCell ref="B23:B24"/>
    <mergeCell ref="C23:C24"/>
    <mergeCell ref="C25:C26"/>
    <mergeCell ref="J28:M28"/>
    <mergeCell ref="D8:G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02-06 OCT 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2017-10-06T15:19:10Z</dcterms:modified>
</cp:coreProperties>
</file>